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520" activeTab="2"/>
  </bookViews>
  <sheets>
    <sheet name="PTK 301.§" sheetId="1" r:id="rId1"/>
    <sheet name="Deviza-Kölcsön elszámolása" sheetId="2" r:id="rId2"/>
    <sheet name="Ft LIBOR és BUBOR elszámolás  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<sst xmlns="http://schemas.openxmlformats.org/spreadsheetml/2006/main" count="68" uniqueCount="38">
  <si>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Ft</t>
  </si>
  <si>
    <t>A FELVETT ÖSSZEG:</t>
  </si>
  <si>
    <t>CHF</t>
  </si>
  <si>
    <t>Árfolyam:</t>
  </si>
  <si>
    <t>A FELVÉTEL KELTE:</t>
  </si>
  <si>
    <t>TÖRLESZTÉS</t>
  </si>
  <si>
    <t>Száma</t>
  </si>
  <si>
    <t>Összege Ft</t>
  </si>
  <si>
    <t>Napok</t>
  </si>
  <si>
    <t>száma</t>
  </si>
  <si>
    <t xml:space="preserve">
Esedékes</t>
  </si>
  <si>
    <t xml:space="preserve">
Tőke</t>
  </si>
  <si>
    <t>törlesztés</t>
  </si>
  <si>
    <t>kamat</t>
  </si>
  <si>
    <t xml:space="preserve">
Aktuális tőke</t>
  </si>
  <si>
    <t>tartozás</t>
  </si>
  <si>
    <t xml:space="preserve">
MNB</t>
  </si>
  <si>
    <t>alap-</t>
  </si>
  <si>
    <t>Napja</t>
  </si>
  <si>
    <t>Összege CHF</t>
  </si>
  <si>
    <t>PTK 301.§ (1) alapján</t>
  </si>
  <si>
    <t xml:space="preserve">       MNB alapkamat</t>
  </si>
  <si>
    <t>DEVIZAALAPÚ-KÖLCSÖN ELSZÁMOLÁSA SEMMISSÉG ESETÉN   Forintban és Frankban</t>
  </si>
  <si>
    <t>SNB</t>
  </si>
  <si>
    <t>a.kamat</t>
  </si>
  <si>
    <t xml:space="preserve"> 2013.03.07</t>
  </si>
  <si>
    <t>SNB alapkamat</t>
  </si>
  <si>
    <t xml:space="preserve">
Kölcsön</t>
  </si>
  <si>
    <t>kamata</t>
  </si>
  <si>
    <t>%</t>
  </si>
  <si>
    <t>Kezdő kamat</t>
  </si>
  <si>
    <t>Árf.átvállalás</t>
  </si>
  <si>
    <t>Nincs árf.rés és árf.változás</t>
  </si>
  <si>
    <t>BUBOR</t>
  </si>
  <si>
    <t>1 havi</t>
  </si>
  <si>
    <t>1hónapos</t>
  </si>
  <si>
    <t>BUBOR ráta</t>
  </si>
  <si>
    <t>DEVIZAALAPÚ-KÖLCSÖN ÚJRASZÁMOLÁSA  Forintban LIBOR és BUBOR alapon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</si>
</sst>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00\ _F_t_-;\-* #,##0.000\ _F_t_-;_-* &quot;-&quot;??\ _F_t_-;_-@_-"/>
    <numFmt numFmtId="170" formatCode="_-* #,##0.0000\ _F_t_-;\-* #,##0.0000\ _F_t_-;_-* &quot;-&quot;??\ _F_t_-;_-@_-"/>
    <numFmt numFmtId="171" formatCode="_-* #,##0.00000\ _F_t_-;\-* #,##0.00000\ _F_t_-;_-* &quot;-&quot;??\ _F_t_-;_-@_-"/>
    <numFmt numFmtId="172" formatCode="_-* #,##0.000000\ _F_t_-;\-* #,##0.000000\ _F_t_-;_-* &quot;-&quot;??\ _F_t_-;_-@_-"/>
    <numFmt numFmtId="173" formatCode="_-* #,##0.0000000\ _F_t_-;\-* #,##0.0000000\ _F_t_-;_-* &quot;-&quot;??\ _F_t_-;_-@_-"/>
    <numFmt numFmtId="174" formatCode="0.000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[$-40E]yyyy\.\ mmmm\ d\."/>
    <numFmt numFmtId="190" formatCode="_-* #,##0.00\ [$Ft-40E]_-;\-* #,##0.00\ [$Ft-40E]_-;_-* &quot;-&quot;??\ [$Ft-40E]_-;_-@_-"/>
    <numFmt numFmtId="191" formatCode="_-* #,##0.00\ [$€-1]_-;\-* #,##0.00\ [$€-1]_-;_-* &quot;-&quot;??\ [$€-1]_-;_-@_-"/>
    <numFmt numFmtId="192" formatCode="_-* #,##0.0000\ _F_t_-;\-* #,##0.0000\ _F_t_-;_-* &quot;-&quot;????\ _F_t_-;_-@_-"/>
    <numFmt numFmtId="193" formatCode="0.0000"/>
    <numFmt numFmtId="194" formatCode="[$¥€-2]\ #\ ##,000_);[Red]\([$€-2]\ #\ ##,000\)"/>
    <numFmt numFmtId="195" formatCode="#,##0.00\ &quot;Ft&quot;"/>
    <numFmt numFmtId="196" formatCode="#,##0.0\ &quot;Ft&quot;"/>
    <numFmt numFmtId="197" formatCode="#,##0\ &quot;Ft&quot;"/>
    <numFmt numFmtId="198" formatCode="yyyy/\ m/\ d\.;@"/>
    <numFmt numFmtId="199" formatCode="yyyy/mm/dd;@"/>
    <numFmt numFmtId="200" formatCode="#,##0\ [$CHF]"/>
    <numFmt numFmtId="201" formatCode="[$Fr.-807]\ #,##0"/>
    <numFmt numFmtId="202" formatCode="[$Fr.-807]\ 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/>
    </xf>
    <xf numFmtId="0" fontId="0" fillId="34" borderId="12" xfId="0" applyFont="1" applyFill="1" applyBorder="1" applyAlignment="1">
      <alignment horizontal="center"/>
    </xf>
    <xf numFmtId="178" fontId="1" fillId="34" borderId="13" xfId="0" applyNumberFormat="1" applyFon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3" fillId="34" borderId="14" xfId="40" applyNumberFormat="1" applyFont="1" applyFill="1" applyBorder="1" applyAlignment="1">
      <alignment horizontal="center"/>
    </xf>
    <xf numFmtId="3" fontId="4" fillId="34" borderId="14" xfId="0" applyNumberFormat="1" applyFont="1" applyFill="1" applyBorder="1" applyAlignment="1">
      <alignment horizontal="center"/>
    </xf>
    <xf numFmtId="197" fontId="3" fillId="34" borderId="14" xfId="4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10" fontId="3" fillId="34" borderId="0" xfId="0" applyNumberFormat="1" applyFont="1" applyFill="1" applyBorder="1" applyAlignment="1">
      <alignment/>
    </xf>
    <xf numFmtId="183" fontId="3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3" fontId="8" fillId="34" borderId="0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  <xf numFmtId="199" fontId="3" fillId="0" borderId="12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43" fontId="4" fillId="34" borderId="12" xfId="4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" fillId="34" borderId="19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vertical="center"/>
    </xf>
    <xf numFmtId="0" fontId="3" fillId="34" borderId="21" xfId="0" applyFont="1" applyFill="1" applyBorder="1" applyAlignment="1">
      <alignment horizontal="right" vertical="center"/>
    </xf>
    <xf numFmtId="0" fontId="0" fillId="34" borderId="22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43" fontId="3" fillId="34" borderId="23" xfId="40" applyFont="1" applyFill="1" applyBorder="1" applyAlignment="1">
      <alignment vertical="center" wrapText="1"/>
    </xf>
    <xf numFmtId="187" fontId="3" fillId="34" borderId="23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83" fontId="3" fillId="34" borderId="23" xfId="0" applyNumberFormat="1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1" fontId="3" fillId="34" borderId="12" xfId="57" applyNumberFormat="1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41" fontId="0" fillId="34" borderId="12" xfId="0" applyNumberFormat="1" applyFill="1" applyBorder="1" applyAlignment="1">
      <alignment horizontal="right"/>
    </xf>
    <xf numFmtId="3" fontId="3" fillId="34" borderId="12" xfId="0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4" fontId="0" fillId="0" borderId="12" xfId="0" applyNumberFormat="1" applyFont="1" applyBorder="1" applyAlignment="1">
      <alignment horizontal="center"/>
    </xf>
    <xf numFmtId="199" fontId="0" fillId="0" borderId="12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86" fontId="3" fillId="34" borderId="12" xfId="0" applyNumberFormat="1" applyFont="1" applyFill="1" applyBorder="1" applyAlignment="1">
      <alignment horizontal="center" vertical="center"/>
    </xf>
    <xf numFmtId="4" fontId="0" fillId="34" borderId="12" xfId="0" applyNumberFormat="1" applyFill="1" applyBorder="1" applyAlignment="1">
      <alignment/>
    </xf>
    <xf numFmtId="2" fontId="0" fillId="34" borderId="13" xfId="0" applyNumberFormat="1" applyFill="1" applyBorder="1" applyAlignment="1">
      <alignment horizontal="center"/>
    </xf>
    <xf numFmtId="4" fontId="10" fillId="0" borderId="11" xfId="0" applyNumberFormat="1" applyFont="1" applyBorder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197" fontId="4" fillId="34" borderId="14" xfId="40" applyNumberFormat="1" applyFont="1" applyFill="1" applyBorder="1" applyAlignment="1">
      <alignment horizontal="right"/>
    </xf>
    <xf numFmtId="201" fontId="4" fillId="34" borderId="14" xfId="40" applyNumberFormat="1" applyFont="1" applyFill="1" applyBorder="1" applyAlignment="1">
      <alignment horizontal="center"/>
    </xf>
    <xf numFmtId="201" fontId="1" fillId="34" borderId="14" xfId="0" applyNumberFormat="1" applyFont="1" applyFill="1" applyBorder="1" applyAlignment="1">
      <alignment horizontal="center"/>
    </xf>
    <xf numFmtId="0" fontId="10" fillId="34" borderId="22" xfId="0" applyFont="1" applyFill="1" applyBorder="1" applyAlignment="1">
      <alignment/>
    </xf>
    <xf numFmtId="14" fontId="10" fillId="35" borderId="11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99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34" borderId="10" xfId="0" applyFont="1" applyFill="1" applyBorder="1" applyAlignment="1">
      <alignment horizontal="right"/>
    </xf>
    <xf numFmtId="18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Font="1" applyBorder="1" applyAlignment="1">
      <alignment/>
    </xf>
    <xf numFmtId="3" fontId="4" fillId="34" borderId="13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10" fontId="0" fillId="7" borderId="10" xfId="0" applyNumberFormat="1" applyFont="1" applyFill="1" applyBorder="1" applyAlignment="1">
      <alignment/>
    </xf>
    <xf numFmtId="14" fontId="0" fillId="7" borderId="21" xfId="0" applyNumberFormat="1" applyFont="1" applyFill="1" applyBorder="1" applyAlignment="1">
      <alignment/>
    </xf>
    <xf numFmtId="10" fontId="0" fillId="7" borderId="26" xfId="0" applyNumberFormat="1" applyFont="1" applyFill="1" applyBorder="1" applyAlignment="1">
      <alignment/>
    </xf>
    <xf numFmtId="14" fontId="0" fillId="6" borderId="18" xfId="0" applyNumberFormat="1" applyFont="1" applyFill="1" applyBorder="1" applyAlignment="1">
      <alignment/>
    </xf>
    <xf numFmtId="10" fontId="0" fillId="6" borderId="10" xfId="0" applyNumberFormat="1" applyFont="1" applyFill="1" applyBorder="1" applyAlignment="1">
      <alignment/>
    </xf>
    <xf numFmtId="14" fontId="0" fillId="6" borderId="21" xfId="0" applyNumberFormat="1" applyFont="1" applyFill="1" applyBorder="1" applyAlignment="1">
      <alignment/>
    </xf>
    <xf numFmtId="10" fontId="0" fillId="6" borderId="26" xfId="0" applyNumberFormat="1" applyFont="1" applyFill="1" applyBorder="1" applyAlignment="1">
      <alignment/>
    </xf>
    <xf numFmtId="10" fontId="0" fillId="6" borderId="26" xfId="0" applyNumberFormat="1" applyFill="1" applyBorder="1" applyAlignment="1">
      <alignment/>
    </xf>
    <xf numFmtId="14" fontId="0" fillId="6" borderId="16" xfId="0" applyNumberFormat="1" applyFont="1" applyFill="1" applyBorder="1" applyAlignment="1">
      <alignment/>
    </xf>
    <xf numFmtId="10" fontId="0" fillId="6" borderId="13" xfId="0" applyNumberFormat="1" applyFont="1" applyFill="1" applyBorder="1" applyAlignment="1">
      <alignment/>
    </xf>
    <xf numFmtId="14" fontId="0" fillId="7" borderId="18" xfId="0" applyNumberFormat="1" applyFont="1" applyFill="1" applyBorder="1" applyAlignment="1">
      <alignment horizontal="right"/>
    </xf>
    <xf numFmtId="186" fontId="0" fillId="7" borderId="26" xfId="0" applyNumberFormat="1" applyFont="1" applyFill="1" applyBorder="1" applyAlignment="1">
      <alignment/>
    </xf>
    <xf numFmtId="199" fontId="0" fillId="7" borderId="21" xfId="0" applyNumberFormat="1" applyFont="1" applyFill="1" applyBorder="1" applyAlignment="1">
      <alignment/>
    </xf>
    <xf numFmtId="199" fontId="0" fillId="7" borderId="16" xfId="0" applyNumberFormat="1" applyFont="1" applyFill="1" applyBorder="1" applyAlignment="1">
      <alignment/>
    </xf>
    <xf numFmtId="186" fontId="0" fillId="7" borderId="13" xfId="0" applyNumberFormat="1" applyFont="1" applyFill="1" applyBorder="1" applyAlignment="1">
      <alignment/>
    </xf>
    <xf numFmtId="10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10" fontId="3" fillId="35" borderId="12" xfId="0" applyNumberFormat="1" applyFont="1" applyFill="1" applyBorder="1" applyAlignment="1">
      <alignment horizontal="center" vertical="center"/>
    </xf>
    <xf numFmtId="10" fontId="13" fillId="35" borderId="11" xfId="0" applyNumberFormat="1" applyFont="1" applyFill="1" applyBorder="1" applyAlignment="1">
      <alignment horizontal="center" vertical="center"/>
    </xf>
    <xf numFmtId="3" fontId="13" fillId="34" borderId="0" xfId="0" applyNumberFormat="1" applyFont="1" applyFill="1" applyBorder="1" applyAlignment="1">
      <alignment horizontal="left"/>
    </xf>
    <xf numFmtId="9" fontId="8" fillId="35" borderId="11" xfId="0" applyNumberFormat="1" applyFont="1" applyFill="1" applyBorder="1" applyAlignment="1">
      <alignment/>
    </xf>
    <xf numFmtId="14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1" fillId="36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/>
    </xf>
    <xf numFmtId="3" fontId="4" fillId="35" borderId="0" xfId="0" applyNumberFormat="1" applyFont="1" applyFill="1" applyBorder="1" applyAlignment="1">
      <alignment horizontal="center"/>
    </xf>
    <xf numFmtId="197" fontId="4" fillId="35" borderId="0" xfId="40" applyNumberFormat="1" applyFont="1" applyFill="1" applyBorder="1" applyAlignment="1">
      <alignment horizontal="right"/>
    </xf>
    <xf numFmtId="199" fontId="3" fillId="34" borderId="12" xfId="0" applyNumberFormat="1" applyFont="1" applyFill="1" applyBorder="1" applyAlignment="1">
      <alignment horizontal="center"/>
    </xf>
    <xf numFmtId="43" fontId="7" fillId="34" borderId="12" xfId="40" applyFont="1" applyFill="1" applyBorder="1" applyAlignment="1">
      <alignment horizontal="center"/>
    </xf>
    <xf numFmtId="0" fontId="11" fillId="6" borderId="15" xfId="0" applyFont="1" applyFill="1" applyBorder="1" applyAlignment="1">
      <alignment horizontal="right"/>
    </xf>
    <xf numFmtId="0" fontId="11" fillId="6" borderId="27" xfId="0" applyFont="1" applyFill="1" applyBorder="1" applyAlignment="1">
      <alignment horizontal="right"/>
    </xf>
    <xf numFmtId="0" fontId="11" fillId="7" borderId="15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wrapText="1"/>
    </xf>
    <xf numFmtId="0" fontId="10" fillId="34" borderId="22" xfId="0" applyFont="1" applyFill="1" applyBorder="1" applyAlignment="1">
      <alignment horizontal="center" wrapText="1"/>
    </xf>
    <xf numFmtId="0" fontId="10" fillId="34" borderId="21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193" fontId="8" fillId="34" borderId="0" xfId="0" applyNumberFormat="1" applyFont="1" applyFill="1" applyBorder="1" applyAlignment="1">
      <alignment horizontal="left"/>
    </xf>
    <xf numFmtId="0" fontId="11" fillId="6" borderId="15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3" fontId="4" fillId="38" borderId="13" xfId="0" applyNumberFormat="1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/>
    </xf>
    <xf numFmtId="197" fontId="3" fillId="38" borderId="14" xfId="40" applyNumberFormat="1" applyFont="1" applyFill="1" applyBorder="1" applyAlignment="1">
      <alignment horizontal="right"/>
    </xf>
    <xf numFmtId="0" fontId="4" fillId="38" borderId="25" xfId="0" applyFont="1" applyFill="1" applyBorder="1" applyAlignment="1">
      <alignment horizontal="center" vertical="center"/>
    </xf>
    <xf numFmtId="3" fontId="3" fillId="38" borderId="12" xfId="0" applyNumberFormat="1" applyFont="1" applyFill="1" applyBorder="1" applyAlignment="1">
      <alignment vertical="center"/>
    </xf>
    <xf numFmtId="178" fontId="0" fillId="38" borderId="12" xfId="0" applyNumberFormat="1" applyFill="1" applyBorder="1" applyAlignment="1">
      <alignment horizontal="center"/>
    </xf>
    <xf numFmtId="10" fontId="3" fillId="38" borderId="12" xfId="0" applyNumberFormat="1" applyFont="1" applyFill="1" applyBorder="1" applyAlignment="1">
      <alignment horizontal="center" vertical="center"/>
    </xf>
    <xf numFmtId="2" fontId="0" fillId="38" borderId="13" xfId="0" applyNumberFormat="1" applyFill="1" applyBorder="1" applyAlignment="1">
      <alignment horizontal="center"/>
    </xf>
    <xf numFmtId="4" fontId="0" fillId="38" borderId="12" xfId="0" applyNumberFormat="1" applyFill="1" applyBorder="1" applyAlignment="1">
      <alignment/>
    </xf>
    <xf numFmtId="186" fontId="3" fillId="38" borderId="12" xfId="0" applyNumberFormat="1" applyFont="1" applyFill="1" applyBorder="1" applyAlignment="1">
      <alignment horizontal="center" vertical="center"/>
    </xf>
    <xf numFmtId="0" fontId="0" fillId="38" borderId="12" xfId="0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27" xfId="0" applyFont="1" applyBorder="1" applyAlignment="1">
      <alignment/>
    </xf>
    <xf numFmtId="14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11" fillId="7" borderId="28" xfId="0" applyFont="1" applyFill="1" applyBorder="1" applyAlignment="1">
      <alignment horizontal="center"/>
    </xf>
    <xf numFmtId="10" fontId="0" fillId="7" borderId="18" xfId="0" applyNumberFormat="1" applyFont="1" applyFill="1" applyBorder="1" applyAlignment="1">
      <alignment/>
    </xf>
    <xf numFmtId="10" fontId="0" fillId="7" borderId="21" xfId="0" applyNumberFormat="1" applyFont="1" applyFill="1" applyBorder="1" applyAlignment="1">
      <alignment/>
    </xf>
    <xf numFmtId="186" fontId="0" fillId="7" borderId="21" xfId="0" applyNumberFormat="1" applyFont="1" applyFill="1" applyBorder="1" applyAlignment="1">
      <alignment/>
    </xf>
    <xf numFmtId="186" fontId="0" fillId="7" borderId="16" xfId="0" applyNumberFormat="1" applyFont="1" applyFill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8" fontId="0" fillId="38" borderId="13" xfId="0" applyNumberFormat="1" applyFill="1" applyBorder="1" applyAlignment="1">
      <alignment horizontal="center"/>
    </xf>
    <xf numFmtId="197" fontId="0" fillId="38" borderId="13" xfId="0" applyNumberFormat="1" applyFill="1" applyBorder="1" applyAlignment="1">
      <alignment horizontal="center"/>
    </xf>
    <xf numFmtId="178" fontId="0" fillId="38" borderId="12" xfId="0" applyNumberFormat="1" applyFill="1" applyBorder="1" applyAlignment="1">
      <alignment/>
    </xf>
    <xf numFmtId="178" fontId="0" fillId="38" borderId="12" xfId="0" applyNumberFormat="1" applyFill="1" applyBorder="1" applyAlignment="1">
      <alignment horizontal="right"/>
    </xf>
    <xf numFmtId="197" fontId="4" fillId="38" borderId="14" xfId="40" applyNumberFormat="1" applyFont="1" applyFill="1" applyBorder="1" applyAlignment="1">
      <alignment horizontal="center"/>
    </xf>
    <xf numFmtId="178" fontId="4" fillId="38" borderId="14" xfId="40" applyNumberFormat="1" applyFont="1" applyFill="1" applyBorder="1" applyAlignment="1">
      <alignment horizontal="center"/>
    </xf>
    <xf numFmtId="178" fontId="1" fillId="38" borderId="14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</xdr:row>
      <xdr:rowOff>57150</xdr:rowOff>
    </xdr:from>
    <xdr:ext cx="10582275" cy="5924550"/>
    <xdr:sp>
      <xdr:nvSpPr>
        <xdr:cNvPr id="1" name="Szövegdoboz 1"/>
        <xdr:cNvSpPr txBox="1">
          <a:spLocks noChangeArrowheads="1"/>
        </xdr:cNvSpPr>
      </xdr:nvSpPr>
      <xdr:spPr>
        <a:xfrm>
          <a:off x="247650" y="219075"/>
          <a:ext cx="10582275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301.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Pénztartozás esetében - ha jogszabály eltérően nem rendelkezik - a kötelezett a késedelembe esés időpontjától kezdve akkor is köteles a késedelemmel érintett naptári félévet megelőző utolsó napon érvényes jegybanki alapkamattal megegyező mértékű kamatot fizetni, ha a tartozás egyébként kamatmentes. A kamatfizetési kötelezettség akkor is beáll, ha a kötelezett késedelmét kimenti.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Ha a jogosultnak a késedelembe esés időpontjáig kamat jogszabály vagy szerződés alapján jár, a kötelezett a késedelembe esés időpontjától e kamaton felül - ha jogszabály eltérően nem rendelkezik - a késedelemmel érintett naptári félévet megelőző utolsó napon érvényes jegybanki alapkamat egyharmadával megegyező mértékű kamatot, de összességében legalább az (1) bekezdésben meghatározott kamatot köteles megfizetni.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(3) A felek által túlzott mértékben megállapított késedelmi kamatot a bíróság mérsékelheti.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(4) A jogosult követelheti a késedelmi kamatot meghaladó kárát.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301/A.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Gazdálkodó szervezetek között a késedelmi kamatra vonatkozó szabályokat az e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-ban foglalt eltérésekkel kell alkalmazni.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A késedelmi kamat mértéke a késedelemmel érintett naptári félévet megelőző utolsó napon érvényes jegybanki alapkamat hét százalékkal növelt összege.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(3) A kamatfizetési kötelezettség a jogosult fizetési felszólításának (számlájának) kézhezvételétől számított harminc nap elteltétől esedékes, illetve a jogosult teljesítésétől számított harminc nap elteltétől, ha a jogosult fizetési felszólításának (számlájának) kézhezvétele a jogosult teljesítését megelőzte, vagy a kézhezvétel időpontja nem állapítható meg.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(4) A késedelmi kamat mértékét vagy esedékességét a (2) és (3) bekezdésben foglaltaktól eltérően, a jóhiszeműség és tisztesség követelményének megsértésével egyoldalúan és indokolatlanul a jogosult hátrányára megállapító szerződési kikötést a jogosult megtámadhatja.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(5) Az általános szerződési feltételként a szerződés részévé váló, a (4) bekezdés szerinti kikötést a külön jogszabályban meghatározott szervezet is megtámadhatja a bíróság előtt. A megtámadás alapossága esetén a bíróság a kikötés érvénytelenségét a kikötés alkalmazójával szerződő valamennyi félre kiterjedő hatállyal megállapítja. Az érvénytelenség megállapítása nem érinti azokat a szerződéseket, amelyeket a megtámadásig már teljesítettek.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(6) A külön jogszabályban meghatározott szervezet kérheti továbbá az olyan, a (4) bekezdés szerinti általános szerződési feltétel tisztességtelenségének megállapítását, amelyet szerződéskötések  céljából határoztak meg és tettek nyilvánosan megismerhetővé, akkor is, ha az érintett feltétel még nem került alkalmazásra. A bíróság a sérelmes általános szerződési feltétel tisztességtelenségének megállapítása esetén eltiltja a nyilvánosságra hozót a feltétel alkalmazásától.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ELSZÁMOLÁS DEVIZÁBAN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idegen pénznemben teljesítendő pénztartozás utáni kamat mértékére nézve különös szabályt a hatályos Ptk. nem tartalmaz, ezért a tervezett új megoldás bizonyos szempontból nóvum. Azért csak bizonyos szempontból, mert ilyen tartalmú bírói gyakorlattal a jogalkalmazók már találkozhattak. A hatályos jogszabályi rendelkezéseket ugyanis a bíróságok – számos közzétett eseti döntés tanúsága szerint – úgy értelmezik, hogy a ténylegesen idegen pénznemben fizetendő pénztartozások esetében a Polgári Törvénykönyvben megállapított kamatmérték helyett az adott, éppen szóban forgó pénznemre irányadó kamatot kell alkalmazni. A Legfelsőbb Bíróság elvi határozata szerint pl. a kialakult ítélkezési gyakorlat alapján az idegen pénznemben fennálló kötelezettség késedelmes teljesítése esetén az adott pénznemre meghatározott nemzetközi pénzpiaci kamatot kell figyelembe venni, mert a Ptk-ban meghatározott kamat a magyar jogrendszer egészéből és a Ptk. rendszeréből is következően kizárólag forintban történő marasztalás esetén állapítható meg (vö. EBH 2000.195.).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Ezt az értelmezést erősítette meg a Csongrád Megyei Bíróság Polgári-Gazdasági-Közigazgatási Kollégiuma 4/2006. (X.27.) szám alatti ajánlása is. Eszerint „A magyar Polgári törvénykönyv hatálya alá tartozó jogviszonyokban az idegen pénznemben teljesítendő pénztartozás után fizetendő kamat mértéke – ha a felek másképp nem állapodnak meg – az 1959. évi IV. törvény (a továbbiakban: Ptk.) 232.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(2) bekezdése, 301.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(1) és (2) bekezdése, valamint 301/A.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(2) bekezdése szerinti kamatmérték azzal, hogy ilyen esetben jegybanki alapkamat alatt az adott idegen pénznemet kibocsátó ország központi bankja által meghatározott „irányadó kamatlábat (referencia kamatlábat)” kell érteni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FIGYELEM!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Kalkulátor számítási pontossága  nem 100%, akkor ha a fizetések nem jan.01 és 07.01 napokra esik a félivi kezdő időszakban. Számításra tájékoztató jelleggel alkalmas 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114300</xdr:colOff>
      <xdr:row>1</xdr:row>
      <xdr:rowOff>19050</xdr:rowOff>
    </xdr:from>
    <xdr:ext cx="1609725" cy="1476375"/>
    <xdr:sp fLocksText="0">
      <xdr:nvSpPr>
        <xdr:cNvPr id="1" name="Szövegdoboz 1"/>
        <xdr:cNvSpPr txBox="1">
          <a:spLocks noChangeArrowheads="1"/>
        </xdr:cNvSpPr>
      </xdr:nvSpPr>
      <xdr:spPr>
        <a:xfrm flipH="1">
          <a:off x="10763250" y="95250"/>
          <a:ext cx="16097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E42" sqref="E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69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2.00390625" style="3" customWidth="1"/>
    <col min="2" max="2" width="6.28125" style="0" customWidth="1"/>
    <col min="3" max="3" width="16.00390625" style="0" customWidth="1"/>
    <col min="4" max="4" width="13.421875" style="0" customWidth="1"/>
    <col min="5" max="5" width="7.7109375" style="0" customWidth="1"/>
    <col min="6" max="6" width="8.28125" style="0" customWidth="1"/>
    <col min="7" max="7" width="13.28125" style="0" customWidth="1"/>
    <col min="8" max="8" width="12.57421875" style="0" customWidth="1"/>
    <col min="9" max="9" width="13.28125" style="0" customWidth="1"/>
    <col min="10" max="10" width="5.140625" style="0" customWidth="1"/>
    <col min="11" max="11" width="15.00390625" style="0" customWidth="1"/>
    <col min="12" max="12" width="9.8515625" style="0" customWidth="1"/>
    <col min="13" max="13" width="11.140625" style="0" customWidth="1"/>
    <col min="14" max="14" width="12.140625" style="0" customWidth="1"/>
    <col min="15" max="15" width="13.57421875" style="0" customWidth="1"/>
    <col min="17" max="19" width="11.57421875" style="0" customWidth="1"/>
    <col min="22" max="22" width="11.140625" style="0" customWidth="1"/>
    <col min="23" max="23" width="10.57421875" style="0" customWidth="1"/>
    <col min="24" max="24" width="12.8515625" style="0" customWidth="1"/>
    <col min="25" max="25" width="10.28125" style="0" customWidth="1"/>
  </cols>
  <sheetData>
    <row r="1" ht="6" customHeight="1"/>
    <row r="2" spans="1:25" s="1" customFormat="1" ht="15" customHeight="1">
      <c r="A2" s="5"/>
      <c r="B2" s="38"/>
      <c r="C2" s="39"/>
      <c r="D2" s="39"/>
      <c r="E2" s="40"/>
      <c r="F2" s="41"/>
      <c r="G2" s="41"/>
      <c r="H2" s="41"/>
      <c r="I2" s="41"/>
      <c r="J2" s="41"/>
      <c r="K2" s="41"/>
      <c r="L2" s="42"/>
      <c r="M2" s="42"/>
      <c r="N2" s="42"/>
      <c r="O2" s="43"/>
      <c r="P2" s="4"/>
      <c r="Q2" s="4"/>
      <c r="R2" s="4"/>
      <c r="S2" s="4"/>
      <c r="T2" s="4"/>
      <c r="V2" s="117" t="s">
        <v>21</v>
      </c>
      <c r="W2" s="118"/>
      <c r="X2" s="119" t="s">
        <v>26</v>
      </c>
      <c r="Y2" s="120"/>
    </row>
    <row r="3" spans="1:25" s="1" customFormat="1" ht="15.75" customHeight="1">
      <c r="A3" s="6"/>
      <c r="B3" s="44" t="s">
        <v>22</v>
      </c>
      <c r="C3" s="20"/>
      <c r="D3" s="20"/>
      <c r="E3" s="20"/>
      <c r="F3" s="20"/>
      <c r="G3" s="20"/>
      <c r="H3" s="20"/>
      <c r="I3" s="20"/>
      <c r="J3" s="24"/>
      <c r="K3" s="21"/>
      <c r="L3" s="23"/>
      <c r="M3" s="23"/>
      <c r="N3" s="121" t="s">
        <v>20</v>
      </c>
      <c r="O3" s="122"/>
      <c r="P3" s="4"/>
      <c r="Q3" s="68"/>
      <c r="R3" s="68"/>
      <c r="S3" s="68"/>
      <c r="T3" s="69"/>
      <c r="V3" s="90">
        <v>37953</v>
      </c>
      <c r="W3" s="91">
        <v>0.125</v>
      </c>
      <c r="X3" s="97" t="s">
        <v>25</v>
      </c>
      <c r="Y3" s="87">
        <v>0.0025</v>
      </c>
    </row>
    <row r="4" spans="1:25" s="1" customFormat="1" ht="15.75" customHeight="1" thickBot="1">
      <c r="A4" s="6"/>
      <c r="B4" s="45"/>
      <c r="C4" s="21"/>
      <c r="D4" s="25"/>
      <c r="E4" s="25"/>
      <c r="F4" s="26"/>
      <c r="G4" s="26"/>
      <c r="H4" s="21"/>
      <c r="I4" s="22"/>
      <c r="J4" s="27"/>
      <c r="K4" s="21"/>
      <c r="L4" s="21"/>
      <c r="M4" s="21"/>
      <c r="N4" s="21"/>
      <c r="O4" s="46"/>
      <c r="Q4" s="68"/>
      <c r="R4" s="68"/>
      <c r="S4" s="68"/>
      <c r="T4" s="69"/>
      <c r="V4" s="92">
        <v>37987</v>
      </c>
      <c r="W4" s="93">
        <v>0.125</v>
      </c>
      <c r="X4" s="88">
        <f>V4</f>
        <v>37987</v>
      </c>
      <c r="Y4" s="89">
        <v>0.0025</v>
      </c>
    </row>
    <row r="5" spans="1:25" s="1" customFormat="1" ht="15.75" customHeight="1" thickBot="1">
      <c r="A5" s="7"/>
      <c r="B5" s="123" t="s">
        <v>1</v>
      </c>
      <c r="C5" s="124"/>
      <c r="D5" s="10">
        <v>10000000</v>
      </c>
      <c r="E5" s="28" t="s">
        <v>0</v>
      </c>
      <c r="F5" s="29"/>
      <c r="G5" s="67">
        <v>64592.57</v>
      </c>
      <c r="H5" s="30" t="s">
        <v>2</v>
      </c>
      <c r="I5" s="30" t="s">
        <v>3</v>
      </c>
      <c r="J5" s="125">
        <f>IF(D5="","",D5/G5)</f>
        <v>154.81656791175828</v>
      </c>
      <c r="K5" s="125"/>
      <c r="L5" s="125" t="s">
        <v>4</v>
      </c>
      <c r="M5" s="125"/>
      <c r="N5" s="74">
        <v>39178</v>
      </c>
      <c r="O5" s="73"/>
      <c r="Q5" s="68"/>
      <c r="R5" s="68"/>
      <c r="S5" s="68"/>
      <c r="T5" s="69"/>
      <c r="V5" s="92">
        <v>38169</v>
      </c>
      <c r="W5" s="93">
        <v>0.115</v>
      </c>
      <c r="X5" s="88">
        <f aca="true" t="shared" si="0" ref="X5:X23">V5</f>
        <v>38169</v>
      </c>
      <c r="Y5" s="89">
        <v>0.005</v>
      </c>
    </row>
    <row r="6" spans="1:25" s="1" customFormat="1" ht="15" customHeight="1">
      <c r="A6" s="8"/>
      <c r="B6" s="47"/>
      <c r="C6" s="48"/>
      <c r="D6" s="49"/>
      <c r="E6" s="50"/>
      <c r="F6" s="51"/>
      <c r="G6" s="51"/>
      <c r="H6" s="50"/>
      <c r="I6" s="50"/>
      <c r="J6" s="52"/>
      <c r="K6" s="52"/>
      <c r="L6" s="52"/>
      <c r="M6" s="52"/>
      <c r="N6" s="52"/>
      <c r="O6" s="53"/>
      <c r="Q6" s="68"/>
      <c r="R6" s="68"/>
      <c r="S6" s="68"/>
      <c r="T6" s="69"/>
      <c r="V6" s="92">
        <v>38353</v>
      </c>
      <c r="W6" s="93">
        <v>0.095</v>
      </c>
      <c r="X6" s="88">
        <f t="shared" si="0"/>
        <v>38353</v>
      </c>
      <c r="Y6" s="89">
        <v>0.0075</v>
      </c>
    </row>
    <row r="7" spans="1:25" s="1" customFormat="1" ht="19.5" customHeight="1">
      <c r="A7" s="8"/>
      <c r="B7" s="116" t="s">
        <v>5</v>
      </c>
      <c r="C7" s="116"/>
      <c r="D7" s="116"/>
      <c r="E7" s="32" t="s">
        <v>8</v>
      </c>
      <c r="F7" s="86" t="s">
        <v>16</v>
      </c>
      <c r="G7" s="31" t="s">
        <v>10</v>
      </c>
      <c r="H7" s="31" t="s">
        <v>11</v>
      </c>
      <c r="I7" s="31" t="s">
        <v>14</v>
      </c>
      <c r="J7" s="9"/>
      <c r="K7" s="34" t="s">
        <v>5</v>
      </c>
      <c r="L7" s="31" t="s">
        <v>23</v>
      </c>
      <c r="M7" s="31" t="s">
        <v>10</v>
      </c>
      <c r="N7" s="31" t="s">
        <v>11</v>
      </c>
      <c r="O7" s="31" t="s">
        <v>14</v>
      </c>
      <c r="Q7" s="68"/>
      <c r="R7" s="68"/>
      <c r="S7" s="68"/>
      <c r="T7" s="69"/>
      <c r="V7" s="92">
        <v>38534</v>
      </c>
      <c r="W7" s="93">
        <v>0.07</v>
      </c>
      <c r="X7" s="88">
        <f t="shared" si="0"/>
        <v>38534</v>
      </c>
      <c r="Y7" s="89">
        <v>0.0075</v>
      </c>
    </row>
    <row r="8" spans="1:25" s="1" customFormat="1" ht="15.75" customHeight="1">
      <c r="A8" s="8"/>
      <c r="B8" s="11" t="s">
        <v>6</v>
      </c>
      <c r="C8" s="35" t="s">
        <v>7</v>
      </c>
      <c r="D8" s="11" t="s">
        <v>18</v>
      </c>
      <c r="E8" s="12" t="s">
        <v>9</v>
      </c>
      <c r="F8" s="83" t="s">
        <v>24</v>
      </c>
      <c r="G8" s="14" t="s">
        <v>13</v>
      </c>
      <c r="H8" s="14" t="s">
        <v>12</v>
      </c>
      <c r="I8" s="13" t="s">
        <v>15</v>
      </c>
      <c r="J8" s="13"/>
      <c r="K8" s="36" t="s">
        <v>19</v>
      </c>
      <c r="L8" s="85" t="s">
        <v>17</v>
      </c>
      <c r="M8" s="14" t="s">
        <v>13</v>
      </c>
      <c r="N8" s="14" t="s">
        <v>12</v>
      </c>
      <c r="O8" s="13" t="s">
        <v>15</v>
      </c>
      <c r="Q8" s="68"/>
      <c r="R8" s="68"/>
      <c r="S8" s="68"/>
      <c r="T8" s="69"/>
      <c r="V8" s="92">
        <v>38718</v>
      </c>
      <c r="W8" s="93">
        <v>0.06</v>
      </c>
      <c r="X8" s="88">
        <f t="shared" si="0"/>
        <v>38718</v>
      </c>
      <c r="Y8" s="89">
        <v>0.01</v>
      </c>
    </row>
    <row r="9" spans="1:25" s="1" customFormat="1" ht="18.75" customHeight="1" thickBot="1">
      <c r="A9" s="8"/>
      <c r="B9" s="15"/>
      <c r="C9" s="18">
        <f>SUM(C11:C369)</f>
        <v>8865000</v>
      </c>
      <c r="D9" s="15"/>
      <c r="E9" s="16">
        <f>SUM(E11:E369)</f>
        <v>2254</v>
      </c>
      <c r="F9" s="17" t="s">
        <v>13</v>
      </c>
      <c r="G9" s="70">
        <f>SUM(G11:G369)</f>
        <v>3817586.684435944</v>
      </c>
      <c r="H9" s="70">
        <f>SUM(H11:H369)</f>
        <v>5047413.315564057</v>
      </c>
      <c r="I9" s="70">
        <f>D5-H9</f>
        <v>4952586.684435943</v>
      </c>
      <c r="J9" s="18"/>
      <c r="K9" s="37"/>
      <c r="L9" s="84" t="s">
        <v>13</v>
      </c>
      <c r="M9" s="71">
        <f>SUM(M11:M369)</f>
        <v>2964.5726860068316</v>
      </c>
      <c r="N9" s="71">
        <f>SUM(N11:N369)</f>
        <v>38935.427313993176</v>
      </c>
      <c r="O9" s="72">
        <f>G5-N9</f>
        <v>25657.142686006824</v>
      </c>
      <c r="Q9" s="68"/>
      <c r="R9" s="68"/>
      <c r="S9" s="68"/>
      <c r="T9" s="69"/>
      <c r="V9" s="92">
        <v>38899</v>
      </c>
      <c r="W9" s="93">
        <v>0.0625</v>
      </c>
      <c r="X9" s="88">
        <f t="shared" si="0"/>
        <v>38899</v>
      </c>
      <c r="Y9" s="89">
        <v>0.015</v>
      </c>
    </row>
    <row r="10" spans="1:25" s="1" customFormat="1" ht="14.25" customHeight="1" thickTop="1">
      <c r="A10" s="8"/>
      <c r="B10" s="79">
        <v>1</v>
      </c>
      <c r="C10" s="60">
        <v>75000</v>
      </c>
      <c r="D10" s="33">
        <v>39212</v>
      </c>
      <c r="E10" s="54">
        <f>IF(D10="","",D10-N5)</f>
        <v>34</v>
      </c>
      <c r="F10" s="55">
        <f>IF(C10="","",VLOOKUP(D10,$V$3:$W99,2))</f>
        <v>0.08</v>
      </c>
      <c r="G10" s="56">
        <f>IF(C10="","",D5*F10*E10/365)</f>
        <v>74520.54794520549</v>
      </c>
      <c r="H10" s="57">
        <f>IF(C10="","",C10-G10)</f>
        <v>479.45205479451397</v>
      </c>
      <c r="I10" s="56">
        <f>IF(C10="","",D5-H10)</f>
        <v>9999520.547945205</v>
      </c>
      <c r="J10" s="58">
        <f aca="true" t="shared" si="1" ref="J10:J73">B10</f>
        <v>1</v>
      </c>
      <c r="K10" s="63">
        <v>500</v>
      </c>
      <c r="L10" s="55">
        <f>IF(K10="","",VLOOKUP(D10,$X$3:$Y27,2))</f>
        <v>0.02</v>
      </c>
      <c r="M10" s="66">
        <f>IF(K10="","",G5*E10*L10/365)</f>
        <v>120.33684273972602</v>
      </c>
      <c r="N10" s="66">
        <f>IF(M10="","",K10-M10)</f>
        <v>379.663157260274</v>
      </c>
      <c r="O10" s="65">
        <f>IF(K10="","",G5-N10)</f>
        <v>64212.90684273973</v>
      </c>
      <c r="Q10" s="68"/>
      <c r="R10" s="68"/>
      <c r="S10" s="68"/>
      <c r="T10" s="69"/>
      <c r="V10" s="92">
        <v>39083</v>
      </c>
      <c r="W10" s="93">
        <v>0.08</v>
      </c>
      <c r="X10" s="88">
        <f t="shared" si="0"/>
        <v>39083</v>
      </c>
      <c r="Y10" s="89">
        <v>0.02</v>
      </c>
    </row>
    <row r="11" spans="1:25" ht="15" customHeight="1">
      <c r="A11" s="2"/>
      <c r="B11" s="59">
        <v>2</v>
      </c>
      <c r="C11" s="60">
        <v>75000</v>
      </c>
      <c r="D11" s="33">
        <v>39243</v>
      </c>
      <c r="E11" s="54">
        <f>IF(D11="","",D11-D10)</f>
        <v>31</v>
      </c>
      <c r="F11" s="55">
        <f>IF(C11="","",VLOOKUP(D11,$V$3:$W100,2))</f>
        <v>0.08</v>
      </c>
      <c r="G11" s="56">
        <f>IF(C11="","",I10*F11*E11/365)</f>
        <v>67941.947832614</v>
      </c>
      <c r="H11" s="57">
        <f>IF(C11="","",C11-G11)</f>
        <v>7058.052167386006</v>
      </c>
      <c r="I11" s="56">
        <f>IF(C11="","",I10-H11)</f>
        <v>9992462.49577782</v>
      </c>
      <c r="J11" s="58">
        <f t="shared" si="1"/>
        <v>2</v>
      </c>
      <c r="K11" s="63">
        <v>500</v>
      </c>
      <c r="L11" s="55">
        <f>IF(K11="","",VLOOKUP(D11,$X$3:$Y28,2))</f>
        <v>0.02</v>
      </c>
      <c r="M11" s="66">
        <f>IF(K11="","",O10*E11*L11/365)</f>
        <v>109.0739787465716</v>
      </c>
      <c r="N11" s="66">
        <f>IF(M11="","",K11-M11)</f>
        <v>390.9260212534284</v>
      </c>
      <c r="O11" s="65">
        <f>IF(K11="","",O10-N11)</f>
        <v>63821.9808214863</v>
      </c>
      <c r="Q11" s="68"/>
      <c r="R11" s="68"/>
      <c r="S11" s="68"/>
      <c r="T11" s="69"/>
      <c r="V11" s="92">
        <v>39264</v>
      </c>
      <c r="W11" s="93">
        <v>0.08</v>
      </c>
      <c r="X11" s="88">
        <f t="shared" si="0"/>
        <v>39264</v>
      </c>
      <c r="Y11" s="89">
        <v>0.025</v>
      </c>
    </row>
    <row r="12" spans="1:25" ht="15" customHeight="1">
      <c r="A12" s="2"/>
      <c r="B12" s="59">
        <v>3</v>
      </c>
      <c r="C12" s="60">
        <v>75000</v>
      </c>
      <c r="D12" s="61">
        <v>39273</v>
      </c>
      <c r="E12" s="54">
        <f>IF(D12="","",D12-D11)</f>
        <v>30</v>
      </c>
      <c r="F12" s="55">
        <f>IF(C12="","",VLOOKUP(D12,$V$3:$W101,2))</f>
        <v>0.08</v>
      </c>
      <c r="G12" s="56">
        <f>IF(C12="","",I11*F12*E12/365)</f>
        <v>65703.86298593634</v>
      </c>
      <c r="H12" s="57">
        <f>IF(C12="","",C12-G12)</f>
        <v>9296.137014063657</v>
      </c>
      <c r="I12" s="56">
        <f>IF(C12="","",I11-H12)</f>
        <v>9983166.358763756</v>
      </c>
      <c r="J12" s="58">
        <f t="shared" si="1"/>
        <v>3</v>
      </c>
      <c r="K12" s="63">
        <v>500</v>
      </c>
      <c r="L12" s="55">
        <f>IF(K12="","",VLOOKUP(D12,$X$3:$Y29,2))</f>
        <v>0.025</v>
      </c>
      <c r="M12" s="66">
        <f aca="true" t="shared" si="2" ref="M12:M75">IF(K12="","",O11*E12*L12/365)</f>
        <v>131.1410564825061</v>
      </c>
      <c r="N12" s="66">
        <f aca="true" t="shared" si="3" ref="N12:N75">IF(M12="","",K12-M12)</f>
        <v>368.8589435174939</v>
      </c>
      <c r="O12" s="65">
        <f aca="true" t="shared" si="4" ref="O12:O75">IF(K12="","",O11-N12)</f>
        <v>63453.121877968806</v>
      </c>
      <c r="Q12" s="68"/>
      <c r="R12" s="68"/>
      <c r="S12" s="68"/>
      <c r="T12" s="69"/>
      <c r="V12" s="92">
        <v>39448</v>
      </c>
      <c r="W12" s="93">
        <v>0.075</v>
      </c>
      <c r="X12" s="88">
        <f t="shared" si="0"/>
        <v>39448</v>
      </c>
      <c r="Y12" s="89">
        <v>0.0275</v>
      </c>
    </row>
    <row r="13" spans="1:25" ht="15" customHeight="1">
      <c r="A13" s="2"/>
      <c r="B13" s="59">
        <v>4</v>
      </c>
      <c r="C13" s="60">
        <v>75000</v>
      </c>
      <c r="D13" s="61">
        <v>39304</v>
      </c>
      <c r="E13" s="54">
        <f aca="true" t="shared" si="5" ref="E13:E76">IF(D13="","",D13-D12)</f>
        <v>31</v>
      </c>
      <c r="F13" s="55">
        <f>IF(C13="","",VLOOKUP(D13,$V$3:$W102,2))</f>
        <v>0.08</v>
      </c>
      <c r="G13" s="56">
        <f>IF(C13="","",I12*F13*E13/365)</f>
        <v>67830.82895817565</v>
      </c>
      <c r="H13" s="57">
        <f aca="true" t="shared" si="6" ref="H13:H76">IF(C13="","",C13-G13)</f>
        <v>7169.171041824346</v>
      </c>
      <c r="I13" s="56">
        <f aca="true" t="shared" si="7" ref="I13:I76">IF(C13="","",I12-H13)</f>
        <v>9975997.187721932</v>
      </c>
      <c r="J13" s="58">
        <f t="shared" si="1"/>
        <v>4</v>
      </c>
      <c r="K13" s="63">
        <v>500</v>
      </c>
      <c r="L13" s="55">
        <f>IF(K13="","",VLOOKUP(D13,$X$3:$Y30,2))</f>
        <v>0.025</v>
      </c>
      <c r="M13" s="66">
        <f t="shared" si="2"/>
        <v>134.7292313847283</v>
      </c>
      <c r="N13" s="66">
        <f t="shared" si="3"/>
        <v>365.27076861527166</v>
      </c>
      <c r="O13" s="65">
        <f t="shared" si="4"/>
        <v>63087.851109353534</v>
      </c>
      <c r="Q13" s="68"/>
      <c r="R13" s="68"/>
      <c r="S13" s="68"/>
      <c r="T13" s="69"/>
      <c r="V13" s="92">
        <v>39630</v>
      </c>
      <c r="W13" s="94">
        <v>0.085</v>
      </c>
      <c r="X13" s="88">
        <f t="shared" si="0"/>
        <v>39630</v>
      </c>
      <c r="Y13" s="89">
        <v>0.0275</v>
      </c>
    </row>
    <row r="14" spans="1:25" ht="15" customHeight="1">
      <c r="A14" s="2"/>
      <c r="B14" s="59">
        <v>5</v>
      </c>
      <c r="C14" s="60">
        <v>75000</v>
      </c>
      <c r="D14" s="61">
        <v>39335</v>
      </c>
      <c r="E14" s="54">
        <f t="shared" si="5"/>
        <v>31</v>
      </c>
      <c r="F14" s="55">
        <f>IF(C14="","",VLOOKUP(D14,$V$3:$W103,2))</f>
        <v>0.08</v>
      </c>
      <c r="G14" s="56">
        <f>IF(C14="","",I13*F14*E14/365)</f>
        <v>67782.11787822026</v>
      </c>
      <c r="H14" s="57">
        <f t="shared" si="6"/>
        <v>7217.882121779738</v>
      </c>
      <c r="I14" s="56">
        <f t="shared" si="7"/>
        <v>9968779.305600153</v>
      </c>
      <c r="J14" s="58">
        <f t="shared" si="1"/>
        <v>5</v>
      </c>
      <c r="K14" s="63">
        <v>500</v>
      </c>
      <c r="L14" s="55">
        <f>IF(K14="","",VLOOKUP(D14,$X$3:$Y31,2))</f>
        <v>0.025</v>
      </c>
      <c r="M14" s="66">
        <f t="shared" si="2"/>
        <v>133.95365646506573</v>
      </c>
      <c r="N14" s="66">
        <f t="shared" si="3"/>
        <v>366.0463435349343</v>
      </c>
      <c r="O14" s="65">
        <f t="shared" si="4"/>
        <v>62721.8047658186</v>
      </c>
      <c r="Q14" s="68"/>
      <c r="R14" s="68"/>
      <c r="S14" s="68"/>
      <c r="T14" s="69"/>
      <c r="V14" s="92">
        <v>39814</v>
      </c>
      <c r="W14" s="93">
        <v>0.1</v>
      </c>
      <c r="X14" s="88">
        <f t="shared" si="0"/>
        <v>39814</v>
      </c>
      <c r="Y14" s="89">
        <v>0.005</v>
      </c>
    </row>
    <row r="15" spans="1:25" ht="15" customHeight="1">
      <c r="A15" s="2"/>
      <c r="B15" s="59">
        <v>6</v>
      </c>
      <c r="C15" s="60">
        <v>75000</v>
      </c>
      <c r="D15" s="61">
        <v>39365</v>
      </c>
      <c r="E15" s="54">
        <f t="shared" si="5"/>
        <v>30</v>
      </c>
      <c r="F15" s="55">
        <f>IF(C15="","",VLOOKUP(D15,$V$3:$W104,2))</f>
        <v>0.08</v>
      </c>
      <c r="G15" s="56">
        <f aca="true" t="shared" si="8" ref="G15:G78">IF(C15="","",I14*F15*E15/365)</f>
        <v>65548.13789983663</v>
      </c>
      <c r="H15" s="57">
        <f t="shared" si="6"/>
        <v>9451.862100163373</v>
      </c>
      <c r="I15" s="56">
        <f t="shared" si="7"/>
        <v>9959327.44349999</v>
      </c>
      <c r="J15" s="58">
        <f t="shared" si="1"/>
        <v>6</v>
      </c>
      <c r="K15" s="63">
        <v>500</v>
      </c>
      <c r="L15" s="55">
        <f>IF(K15="","",VLOOKUP(D15,$X$3:$Y32,2))</f>
        <v>0.025</v>
      </c>
      <c r="M15" s="66">
        <f t="shared" si="2"/>
        <v>128.88042075168207</v>
      </c>
      <c r="N15" s="66">
        <f t="shared" si="3"/>
        <v>371.1195792483179</v>
      </c>
      <c r="O15" s="65">
        <f t="shared" si="4"/>
        <v>62350.68518657028</v>
      </c>
      <c r="Q15" s="68"/>
      <c r="R15" s="68"/>
      <c r="S15" s="68"/>
      <c r="T15" s="69"/>
      <c r="V15" s="92">
        <v>39995</v>
      </c>
      <c r="W15" s="94">
        <v>0.095</v>
      </c>
      <c r="X15" s="88">
        <f t="shared" si="0"/>
        <v>39995</v>
      </c>
      <c r="Y15" s="89">
        <v>0.0025</v>
      </c>
    </row>
    <row r="16" spans="1:25" ht="15" customHeight="1">
      <c r="A16" s="2"/>
      <c r="B16" s="59">
        <v>7</v>
      </c>
      <c r="C16" s="60">
        <v>75000</v>
      </c>
      <c r="D16" s="61">
        <v>39396</v>
      </c>
      <c r="E16" s="54">
        <f t="shared" si="5"/>
        <v>31</v>
      </c>
      <c r="F16" s="55">
        <f>IF(C16="","",VLOOKUP(D16,$V$3:$W105,2))</f>
        <v>0.08</v>
      </c>
      <c r="G16" s="56">
        <f t="shared" si="8"/>
        <v>67668.85495857528</v>
      </c>
      <c r="H16" s="57">
        <f t="shared" si="6"/>
        <v>7331.145041424723</v>
      </c>
      <c r="I16" s="56">
        <f t="shared" si="7"/>
        <v>9951996.298458565</v>
      </c>
      <c r="J16" s="58">
        <f t="shared" si="1"/>
        <v>7</v>
      </c>
      <c r="K16" s="63">
        <v>500</v>
      </c>
      <c r="L16" s="55">
        <f>IF(K16="","",VLOOKUP(D16,$X$3:$Y33,2))</f>
        <v>0.025</v>
      </c>
      <c r="M16" s="66">
        <f t="shared" si="2"/>
        <v>132.38844114956703</v>
      </c>
      <c r="N16" s="66">
        <f t="shared" si="3"/>
        <v>367.61155885043297</v>
      </c>
      <c r="O16" s="65">
        <f t="shared" si="4"/>
        <v>61983.073627719845</v>
      </c>
      <c r="Q16" s="68"/>
      <c r="R16" s="68"/>
      <c r="S16" s="68"/>
      <c r="T16" s="69"/>
      <c r="V16" s="92">
        <v>40179</v>
      </c>
      <c r="W16" s="93">
        <v>0.0625</v>
      </c>
      <c r="X16" s="88">
        <f t="shared" si="0"/>
        <v>40179</v>
      </c>
      <c r="Y16" s="89">
        <v>0.0025</v>
      </c>
    </row>
    <row r="17" spans="1:25" ht="15" customHeight="1">
      <c r="A17" s="2"/>
      <c r="B17" s="59">
        <v>8</v>
      </c>
      <c r="C17" s="60">
        <v>75000</v>
      </c>
      <c r="D17" s="61">
        <v>39426</v>
      </c>
      <c r="E17" s="54">
        <f t="shared" si="5"/>
        <v>30</v>
      </c>
      <c r="F17" s="55">
        <f>IF(C17="","",VLOOKUP(D17,$V$3:$W106,2))</f>
        <v>0.08</v>
      </c>
      <c r="G17" s="56">
        <f t="shared" si="8"/>
        <v>65437.7838802755</v>
      </c>
      <c r="H17" s="57">
        <f t="shared" si="6"/>
        <v>9562.2161197245</v>
      </c>
      <c r="I17" s="56">
        <f t="shared" si="7"/>
        <v>9942434.08233884</v>
      </c>
      <c r="J17" s="58">
        <f t="shared" si="1"/>
        <v>8</v>
      </c>
      <c r="K17" s="63">
        <v>500</v>
      </c>
      <c r="L17" s="55">
        <f>IF(K17="","",VLOOKUP(D17,$X$3:$Y34,2))</f>
        <v>0.025</v>
      </c>
      <c r="M17" s="66">
        <f t="shared" si="2"/>
        <v>127.36248005695859</v>
      </c>
      <c r="N17" s="66">
        <f t="shared" si="3"/>
        <v>372.6375199430414</v>
      </c>
      <c r="O17" s="65">
        <f t="shared" si="4"/>
        <v>61610.436107776804</v>
      </c>
      <c r="Q17" s="68"/>
      <c r="R17" s="68"/>
      <c r="S17" s="68"/>
      <c r="T17" s="69"/>
      <c r="V17" s="92">
        <v>40360</v>
      </c>
      <c r="W17" s="94">
        <v>0.0525</v>
      </c>
      <c r="X17" s="88">
        <f t="shared" si="0"/>
        <v>40360</v>
      </c>
      <c r="Y17" s="89">
        <v>0.0025</v>
      </c>
    </row>
    <row r="18" spans="1:25" ht="15" customHeight="1">
      <c r="A18" s="2"/>
      <c r="B18" s="59">
        <v>9</v>
      </c>
      <c r="C18" s="60">
        <v>75000</v>
      </c>
      <c r="D18" s="61">
        <v>39457</v>
      </c>
      <c r="E18" s="54">
        <f t="shared" si="5"/>
        <v>31</v>
      </c>
      <c r="F18" s="55">
        <f>IF(C18="","",VLOOKUP(D18,$V$3:$W107,2))</f>
        <v>0.075</v>
      </c>
      <c r="G18" s="56">
        <f t="shared" si="8"/>
        <v>63331.94312722685</v>
      </c>
      <c r="H18" s="57">
        <f t="shared" si="6"/>
        <v>11668.056872773152</v>
      </c>
      <c r="I18" s="56">
        <f t="shared" si="7"/>
        <v>9930766.025466066</v>
      </c>
      <c r="J18" s="58">
        <f t="shared" si="1"/>
        <v>9</v>
      </c>
      <c r="K18" s="63">
        <v>500</v>
      </c>
      <c r="L18" s="55">
        <f>IF(K18="","",VLOOKUP(D18,$X$3:$Y35,2))</f>
        <v>0.0275</v>
      </c>
      <c r="M18" s="66">
        <f t="shared" si="2"/>
        <v>143.8983473476157</v>
      </c>
      <c r="N18" s="66">
        <f t="shared" si="3"/>
        <v>356.1016526523843</v>
      </c>
      <c r="O18" s="65">
        <f t="shared" si="4"/>
        <v>61254.33445512442</v>
      </c>
      <c r="Q18" s="68"/>
      <c r="R18" s="68"/>
      <c r="S18" s="68"/>
      <c r="T18" s="69"/>
      <c r="V18" s="92">
        <v>40544</v>
      </c>
      <c r="W18" s="93">
        <v>0.0575</v>
      </c>
      <c r="X18" s="88">
        <f t="shared" si="0"/>
        <v>40544</v>
      </c>
      <c r="Y18" s="89">
        <v>0.0025</v>
      </c>
    </row>
    <row r="19" spans="1:25" ht="15" customHeight="1">
      <c r="A19" s="2"/>
      <c r="B19" s="59">
        <v>10</v>
      </c>
      <c r="C19" s="60">
        <v>75000</v>
      </c>
      <c r="D19" s="61">
        <v>39488</v>
      </c>
      <c r="E19" s="54">
        <f t="shared" si="5"/>
        <v>31</v>
      </c>
      <c r="F19" s="55">
        <f>IF(C19="","",VLOOKUP(D19,$V$3:$W108,2))</f>
        <v>0.075</v>
      </c>
      <c r="G19" s="56">
        <f t="shared" si="8"/>
        <v>63257.61920331124</v>
      </c>
      <c r="H19" s="57">
        <f t="shared" si="6"/>
        <v>11742.380796688762</v>
      </c>
      <c r="I19" s="56">
        <f t="shared" si="7"/>
        <v>9919023.644669376</v>
      </c>
      <c r="J19" s="58">
        <f t="shared" si="1"/>
        <v>10</v>
      </c>
      <c r="K19" s="63">
        <v>500</v>
      </c>
      <c r="L19" s="55">
        <f>IF(K19="","",VLOOKUP(D19,$X$3:$Y36,2))</f>
        <v>0.0275</v>
      </c>
      <c r="M19" s="66">
        <f t="shared" si="2"/>
        <v>143.066630473955</v>
      </c>
      <c r="N19" s="66">
        <f t="shared" si="3"/>
        <v>356.933369526045</v>
      </c>
      <c r="O19" s="65">
        <f t="shared" si="4"/>
        <v>60897.40108559838</v>
      </c>
      <c r="Q19" s="68"/>
      <c r="R19" s="68"/>
      <c r="S19" s="68"/>
      <c r="T19" s="69"/>
      <c r="V19" s="92">
        <v>40725</v>
      </c>
      <c r="W19" s="93">
        <v>0.06</v>
      </c>
      <c r="X19" s="88">
        <f t="shared" si="0"/>
        <v>40725</v>
      </c>
      <c r="Y19" s="89">
        <v>0.0025</v>
      </c>
    </row>
    <row r="20" spans="1:25" ht="15" customHeight="1">
      <c r="A20" s="2"/>
      <c r="B20" s="59">
        <v>11</v>
      </c>
      <c r="C20" s="60">
        <v>75000</v>
      </c>
      <c r="D20" s="61">
        <v>39517</v>
      </c>
      <c r="E20" s="54">
        <f t="shared" si="5"/>
        <v>29</v>
      </c>
      <c r="F20" s="55">
        <f>IF(C20="","",VLOOKUP(D20,$V$3:$W109,2))</f>
        <v>0.075</v>
      </c>
      <c r="G20" s="56">
        <f t="shared" si="8"/>
        <v>59106.51075933121</v>
      </c>
      <c r="H20" s="57">
        <f t="shared" si="6"/>
        <v>15893.489240668787</v>
      </c>
      <c r="I20" s="56">
        <f t="shared" si="7"/>
        <v>9903130.155428708</v>
      </c>
      <c r="J20" s="58">
        <f t="shared" si="1"/>
        <v>11</v>
      </c>
      <c r="K20" s="63">
        <v>500</v>
      </c>
      <c r="L20" s="55">
        <f>IF(K20="","",VLOOKUP(D20,$X$3:$Y37,2))</f>
        <v>0.0275</v>
      </c>
      <c r="M20" s="66">
        <f t="shared" si="2"/>
        <v>133.0566503171636</v>
      </c>
      <c r="N20" s="66">
        <f t="shared" si="3"/>
        <v>366.9433496828364</v>
      </c>
      <c r="O20" s="65">
        <f t="shared" si="4"/>
        <v>60530.457735915545</v>
      </c>
      <c r="Q20" s="68"/>
      <c r="R20" s="68"/>
      <c r="S20" s="68"/>
      <c r="T20" s="69"/>
      <c r="V20" s="92">
        <v>40909</v>
      </c>
      <c r="W20" s="93">
        <v>0.07</v>
      </c>
      <c r="X20" s="88">
        <f t="shared" si="0"/>
        <v>40909</v>
      </c>
      <c r="Y20" s="89">
        <v>0</v>
      </c>
    </row>
    <row r="21" spans="1:25" ht="15" customHeight="1">
      <c r="A21" s="2"/>
      <c r="B21" s="59">
        <v>12</v>
      </c>
      <c r="C21" s="60">
        <v>75000</v>
      </c>
      <c r="D21" s="61">
        <v>39548</v>
      </c>
      <c r="E21" s="54">
        <f t="shared" si="5"/>
        <v>31</v>
      </c>
      <c r="F21" s="55">
        <f>IF(C21="","",VLOOKUP(D21,$V$3:$W110,2))</f>
        <v>0.075</v>
      </c>
      <c r="G21" s="56">
        <f t="shared" si="8"/>
        <v>63081.582496908886</v>
      </c>
      <c r="H21" s="57">
        <f t="shared" si="6"/>
        <v>11918.417503091114</v>
      </c>
      <c r="I21" s="56">
        <f t="shared" si="7"/>
        <v>9891211.737925617</v>
      </c>
      <c r="J21" s="58">
        <f t="shared" si="1"/>
        <v>12</v>
      </c>
      <c r="K21" s="63">
        <v>500</v>
      </c>
      <c r="L21" s="55">
        <f>IF(K21="","",VLOOKUP(D21,$X$3:$Y38,2))</f>
        <v>0.0275</v>
      </c>
      <c r="M21" s="66">
        <f t="shared" si="2"/>
        <v>141.37593210922742</v>
      </c>
      <c r="N21" s="66">
        <f t="shared" si="3"/>
        <v>358.6240678907726</v>
      </c>
      <c r="O21" s="65">
        <f t="shared" si="4"/>
        <v>60171.833668024774</v>
      </c>
      <c r="Q21" s="68"/>
      <c r="R21" s="68"/>
      <c r="S21" s="68"/>
      <c r="T21" s="69"/>
      <c r="V21" s="92">
        <v>41091</v>
      </c>
      <c r="W21" s="93">
        <v>0.07</v>
      </c>
      <c r="X21" s="88">
        <f t="shared" si="0"/>
        <v>41091</v>
      </c>
      <c r="Y21" s="89">
        <v>0</v>
      </c>
    </row>
    <row r="22" spans="1:25" ht="15" customHeight="1">
      <c r="A22" s="2"/>
      <c r="B22" s="59">
        <v>13</v>
      </c>
      <c r="C22" s="60">
        <v>75000</v>
      </c>
      <c r="D22" s="61">
        <v>39578</v>
      </c>
      <c r="E22" s="54">
        <f t="shared" si="5"/>
        <v>30</v>
      </c>
      <c r="F22" s="55">
        <f>IF(C22="","",VLOOKUP(D22,$V$3:$W111,2))</f>
        <v>0.075</v>
      </c>
      <c r="G22" s="56">
        <f t="shared" si="8"/>
        <v>60973.22304200723</v>
      </c>
      <c r="H22" s="57">
        <f t="shared" si="6"/>
        <v>14026.77695799277</v>
      </c>
      <c r="I22" s="56">
        <f t="shared" si="7"/>
        <v>9877184.960967625</v>
      </c>
      <c r="J22" s="58">
        <f t="shared" si="1"/>
        <v>13</v>
      </c>
      <c r="K22" s="63">
        <v>500</v>
      </c>
      <c r="L22" s="55">
        <f>IF(K22="","",VLOOKUP(D22,$X$3:$Y39,2))</f>
        <v>0.0275</v>
      </c>
      <c r="M22" s="66">
        <f t="shared" si="2"/>
        <v>136.00482952361764</v>
      </c>
      <c r="N22" s="66">
        <f t="shared" si="3"/>
        <v>363.9951704763823</v>
      </c>
      <c r="O22" s="65">
        <f t="shared" si="4"/>
        <v>59807.83849754839</v>
      </c>
      <c r="Q22" s="68"/>
      <c r="R22" s="68"/>
      <c r="S22" s="68"/>
      <c r="T22" s="69"/>
      <c r="V22" s="92">
        <v>41275</v>
      </c>
      <c r="W22" s="93">
        <v>0.0575</v>
      </c>
      <c r="X22" s="88">
        <f t="shared" si="0"/>
        <v>41275</v>
      </c>
      <c r="Y22" s="89">
        <v>0</v>
      </c>
    </row>
    <row r="23" spans="1:25" ht="15" customHeight="1">
      <c r="A23" s="2"/>
      <c r="B23" s="59">
        <v>14</v>
      </c>
      <c r="C23" s="60">
        <v>75000</v>
      </c>
      <c r="D23" s="61">
        <v>39609</v>
      </c>
      <c r="E23" s="54">
        <f t="shared" si="5"/>
        <v>31</v>
      </c>
      <c r="F23" s="55">
        <f>IF(C23="","",VLOOKUP(D23,$V$3:$W112,2))</f>
        <v>0.075</v>
      </c>
      <c r="G23" s="56">
        <f t="shared" si="8"/>
        <v>62916.31516232802</v>
      </c>
      <c r="H23" s="57">
        <f t="shared" si="6"/>
        <v>12083.684837671979</v>
      </c>
      <c r="I23" s="56">
        <f t="shared" si="7"/>
        <v>9865101.276129952</v>
      </c>
      <c r="J23" s="58">
        <f t="shared" si="1"/>
        <v>14</v>
      </c>
      <c r="K23" s="63">
        <v>500</v>
      </c>
      <c r="L23" s="55">
        <f>IF(K23="","",VLOOKUP(D23,$X$3:$Y40,2))</f>
        <v>0.0275</v>
      </c>
      <c r="M23" s="66">
        <f t="shared" si="2"/>
        <v>139.68817073742468</v>
      </c>
      <c r="N23" s="66">
        <f t="shared" si="3"/>
        <v>360.3118292625753</v>
      </c>
      <c r="O23" s="65">
        <f t="shared" si="4"/>
        <v>59447.52666828582</v>
      </c>
      <c r="Q23" s="68"/>
      <c r="R23" s="68"/>
      <c r="S23" s="68"/>
      <c r="T23" s="69"/>
      <c r="V23" s="92">
        <v>41456</v>
      </c>
      <c r="W23" s="93">
        <v>0.0425</v>
      </c>
      <c r="X23" s="88">
        <f t="shared" si="0"/>
        <v>41456</v>
      </c>
      <c r="Y23" s="89">
        <v>0</v>
      </c>
    </row>
    <row r="24" spans="1:25" ht="15" customHeight="1">
      <c r="A24" s="2"/>
      <c r="B24" s="59">
        <v>15</v>
      </c>
      <c r="C24" s="60">
        <v>90000</v>
      </c>
      <c r="D24" s="61">
        <v>39639</v>
      </c>
      <c r="E24" s="54">
        <f t="shared" si="5"/>
        <v>30</v>
      </c>
      <c r="F24" s="55">
        <f>IF(C24="","",VLOOKUP(D24,$V$3:$W113,2))</f>
        <v>0.085</v>
      </c>
      <c r="G24" s="56">
        <f t="shared" si="8"/>
        <v>68920.57055926406</v>
      </c>
      <c r="H24" s="57">
        <f t="shared" si="6"/>
        <v>21079.42944073594</v>
      </c>
      <c r="I24" s="56">
        <f t="shared" si="7"/>
        <v>9844021.846689215</v>
      </c>
      <c r="J24" s="58">
        <f>B24</f>
        <v>15</v>
      </c>
      <c r="K24" s="63">
        <v>550</v>
      </c>
      <c r="L24" s="55">
        <f>IF(K24="","",VLOOKUP(D24,$X$3:$Y41,2))</f>
        <v>0.0275</v>
      </c>
      <c r="M24" s="66">
        <f t="shared" si="2"/>
        <v>134.36769726393368</v>
      </c>
      <c r="N24" s="66">
        <f t="shared" si="3"/>
        <v>415.6323027360663</v>
      </c>
      <c r="O24" s="65">
        <f t="shared" si="4"/>
        <v>59031.89436554976</v>
      </c>
      <c r="Q24" s="68"/>
      <c r="R24" s="68"/>
      <c r="S24" s="68"/>
      <c r="T24" s="69"/>
      <c r="V24" s="92"/>
      <c r="W24" s="93"/>
      <c r="X24" s="88"/>
      <c r="Y24" s="98"/>
    </row>
    <row r="25" spans="1:25" ht="15" customHeight="1">
      <c r="A25" s="2"/>
      <c r="B25" s="59">
        <v>16</v>
      </c>
      <c r="C25" s="60">
        <v>90000</v>
      </c>
      <c r="D25" s="61">
        <v>39670</v>
      </c>
      <c r="E25" s="54">
        <f t="shared" si="5"/>
        <v>31</v>
      </c>
      <c r="F25" s="55">
        <f>IF(C25="","",VLOOKUP(D25,$V$3:$W114,2))</f>
        <v>0.085</v>
      </c>
      <c r="G25" s="56">
        <f t="shared" si="8"/>
        <v>71065.74675623585</v>
      </c>
      <c r="H25" s="57">
        <f t="shared" si="6"/>
        <v>18934.25324376415</v>
      </c>
      <c r="I25" s="56">
        <f t="shared" si="7"/>
        <v>9825087.59344545</v>
      </c>
      <c r="J25" s="58">
        <f t="shared" si="1"/>
        <v>16</v>
      </c>
      <c r="K25" s="63">
        <v>550</v>
      </c>
      <c r="L25" s="55">
        <f>IF(K25="","",VLOOKUP(D25,$X$3:$Y42,2))</f>
        <v>0.0275</v>
      </c>
      <c r="M25" s="66">
        <f t="shared" si="2"/>
        <v>137.87586286748265</v>
      </c>
      <c r="N25" s="66">
        <f t="shared" si="3"/>
        <v>412.1241371325174</v>
      </c>
      <c r="O25" s="65">
        <f t="shared" si="4"/>
        <v>58619.77022841724</v>
      </c>
      <c r="Q25" s="68"/>
      <c r="R25" s="68"/>
      <c r="S25" s="68"/>
      <c r="T25" s="69"/>
      <c r="V25" s="92"/>
      <c r="W25" s="93"/>
      <c r="X25" s="99"/>
      <c r="Y25" s="98"/>
    </row>
    <row r="26" spans="1:25" ht="15" customHeight="1">
      <c r="A26" s="2"/>
      <c r="B26" s="59">
        <v>17</v>
      </c>
      <c r="C26" s="60">
        <v>90000</v>
      </c>
      <c r="D26" s="61">
        <v>39701</v>
      </c>
      <c r="E26" s="54">
        <f t="shared" si="5"/>
        <v>31</v>
      </c>
      <c r="F26" s="55">
        <f>IF(C26="","",VLOOKUP(D26,$V$3:$W115,2))</f>
        <v>0.085</v>
      </c>
      <c r="G26" s="56">
        <f t="shared" si="8"/>
        <v>70929.05701021578</v>
      </c>
      <c r="H26" s="57">
        <f t="shared" si="6"/>
        <v>19070.94298978422</v>
      </c>
      <c r="I26" s="56">
        <f t="shared" si="7"/>
        <v>9806016.650455667</v>
      </c>
      <c r="J26" s="58">
        <f t="shared" si="1"/>
        <v>17</v>
      </c>
      <c r="K26" s="63">
        <v>550</v>
      </c>
      <c r="L26" s="55">
        <f>IF(K26="","",VLOOKUP(D26,$X$3:$Y43,2))</f>
        <v>0.0275</v>
      </c>
      <c r="M26" s="66">
        <f t="shared" si="2"/>
        <v>136.9132989581526</v>
      </c>
      <c r="N26" s="66">
        <f t="shared" si="3"/>
        <v>413.0867010418474</v>
      </c>
      <c r="O26" s="65">
        <f t="shared" si="4"/>
        <v>58206.6835273754</v>
      </c>
      <c r="Q26" s="68"/>
      <c r="R26" s="68"/>
      <c r="S26" s="68"/>
      <c r="T26" s="69"/>
      <c r="V26" s="92"/>
      <c r="W26" s="93"/>
      <c r="X26" s="99"/>
      <c r="Y26" s="98"/>
    </row>
    <row r="27" spans="1:25" ht="15" customHeight="1">
      <c r="A27" s="2"/>
      <c r="B27" s="59">
        <v>18</v>
      </c>
      <c r="C27" s="60">
        <v>90000</v>
      </c>
      <c r="D27" s="61">
        <v>39731</v>
      </c>
      <c r="E27" s="54">
        <f t="shared" si="5"/>
        <v>30</v>
      </c>
      <c r="F27" s="55">
        <f>IF(C27="","",VLOOKUP(D27,$V$3:$W116,2))</f>
        <v>0.085</v>
      </c>
      <c r="G27" s="56">
        <f t="shared" si="8"/>
        <v>68507.78755797795</v>
      </c>
      <c r="H27" s="57">
        <f t="shared" si="6"/>
        <v>21492.21244202205</v>
      </c>
      <c r="I27" s="56">
        <f t="shared" si="7"/>
        <v>9784524.438013645</v>
      </c>
      <c r="J27" s="58">
        <f t="shared" si="1"/>
        <v>18</v>
      </c>
      <c r="K27" s="63">
        <v>550</v>
      </c>
      <c r="L27" s="55">
        <f>IF(K27="","",VLOOKUP(D27,$X$3:$Y44,2))</f>
        <v>0.0275</v>
      </c>
      <c r="M27" s="66">
        <f t="shared" si="2"/>
        <v>131.56305180845126</v>
      </c>
      <c r="N27" s="66">
        <f t="shared" si="3"/>
        <v>418.4369481915487</v>
      </c>
      <c r="O27" s="65">
        <f t="shared" si="4"/>
        <v>57788.24657918385</v>
      </c>
      <c r="Q27" s="68"/>
      <c r="R27" s="68"/>
      <c r="S27" s="68"/>
      <c r="T27" s="69"/>
      <c r="V27" s="95"/>
      <c r="W27" s="96"/>
      <c r="X27" s="100"/>
      <c r="Y27" s="101"/>
    </row>
    <row r="28" spans="1:25" ht="15" customHeight="1">
      <c r="A28" s="2"/>
      <c r="B28" s="59">
        <v>19</v>
      </c>
      <c r="C28" s="60">
        <v>90000</v>
      </c>
      <c r="D28" s="61">
        <v>39762</v>
      </c>
      <c r="E28" s="54">
        <f t="shared" si="5"/>
        <v>31</v>
      </c>
      <c r="F28" s="55">
        <f>IF(C28="","",VLOOKUP(D28,$V$3:$W117,2))</f>
        <v>0.085</v>
      </c>
      <c r="G28" s="56">
        <f t="shared" si="8"/>
        <v>70636.22436757796</v>
      </c>
      <c r="H28" s="57">
        <f t="shared" si="6"/>
        <v>19363.77563242204</v>
      </c>
      <c r="I28" s="56">
        <f t="shared" si="7"/>
        <v>9765160.662381222</v>
      </c>
      <c r="J28" s="58">
        <f t="shared" si="1"/>
        <v>19</v>
      </c>
      <c r="K28" s="63">
        <v>550</v>
      </c>
      <c r="L28" s="55">
        <f>IF(K28="","",VLOOKUP(D28,$X$3:$Y45,2))</f>
        <v>0.0275</v>
      </c>
      <c r="M28" s="66">
        <f t="shared" si="2"/>
        <v>134.9711786541212</v>
      </c>
      <c r="N28" s="66">
        <f t="shared" si="3"/>
        <v>415.0288213458788</v>
      </c>
      <c r="O28" s="65">
        <f t="shared" si="4"/>
        <v>57373.21775783797</v>
      </c>
      <c r="Q28" s="68"/>
      <c r="R28" s="68"/>
      <c r="S28" s="68"/>
      <c r="T28" s="69"/>
      <c r="V28" s="75"/>
      <c r="W28" s="82"/>
      <c r="X28" s="76"/>
      <c r="Y28" s="80"/>
    </row>
    <row r="29" spans="1:25" ht="15" customHeight="1">
      <c r="A29" s="2"/>
      <c r="B29" s="59">
        <v>20</v>
      </c>
      <c r="C29" s="60">
        <v>90000</v>
      </c>
      <c r="D29" s="61">
        <v>39792</v>
      </c>
      <c r="E29" s="54">
        <f t="shared" si="5"/>
        <v>30</v>
      </c>
      <c r="F29" s="55">
        <f>IF(C29="","",VLOOKUP(D29,$V$3:$W118,2))</f>
        <v>0.085</v>
      </c>
      <c r="G29" s="56">
        <f t="shared" si="8"/>
        <v>68222.35531252636</v>
      </c>
      <c r="H29" s="57">
        <f t="shared" si="6"/>
        <v>21777.644687473643</v>
      </c>
      <c r="I29" s="56">
        <f t="shared" si="7"/>
        <v>9743383.017693749</v>
      </c>
      <c r="J29" s="58">
        <f t="shared" si="1"/>
        <v>20</v>
      </c>
      <c r="K29" s="63">
        <v>550</v>
      </c>
      <c r="L29" s="55">
        <f>IF(K29="","",VLOOKUP(D29,$X$3:$Y46,2))</f>
        <v>0.0275</v>
      </c>
      <c r="M29" s="66">
        <f t="shared" si="2"/>
        <v>129.6791908225105</v>
      </c>
      <c r="N29" s="66">
        <f t="shared" si="3"/>
        <v>420.32080917748954</v>
      </c>
      <c r="O29" s="65">
        <f t="shared" si="4"/>
        <v>56952.896948660484</v>
      </c>
      <c r="V29" s="75"/>
      <c r="W29" s="82"/>
      <c r="X29" s="76"/>
      <c r="Y29" s="80"/>
    </row>
    <row r="30" spans="1:25" ht="15" customHeight="1">
      <c r="A30" s="2"/>
      <c r="B30" s="59">
        <v>21</v>
      </c>
      <c r="C30" s="60">
        <v>90000</v>
      </c>
      <c r="D30" s="61">
        <v>39825</v>
      </c>
      <c r="E30" s="54">
        <f t="shared" si="5"/>
        <v>33</v>
      </c>
      <c r="F30" s="55">
        <f>IF(C30="","",VLOOKUP(D30,$V$3:$W119,2))</f>
        <v>0.1</v>
      </c>
      <c r="G30" s="56">
        <f t="shared" si="8"/>
        <v>88090.86015997088</v>
      </c>
      <c r="H30" s="57">
        <f t="shared" si="6"/>
        <v>1909.1398400291218</v>
      </c>
      <c r="I30" s="56">
        <f t="shared" si="7"/>
        <v>9741473.87785372</v>
      </c>
      <c r="J30" s="58">
        <f t="shared" si="1"/>
        <v>21</v>
      </c>
      <c r="K30" s="63">
        <v>550</v>
      </c>
      <c r="L30" s="55">
        <f>IF(K30="","",VLOOKUP(D30,$X$3:$Y47,2))</f>
        <v>0.005</v>
      </c>
      <c r="M30" s="66">
        <f t="shared" si="2"/>
        <v>25.74583012747666</v>
      </c>
      <c r="N30" s="66">
        <f t="shared" si="3"/>
        <v>524.2541698725233</v>
      </c>
      <c r="O30" s="65">
        <f t="shared" si="4"/>
        <v>56428.64277878796</v>
      </c>
      <c r="V30" s="75"/>
      <c r="W30" s="82"/>
      <c r="X30" s="76"/>
      <c r="Y30" s="80"/>
    </row>
    <row r="31" spans="1:25" ht="15" customHeight="1">
      <c r="A31" s="2"/>
      <c r="B31" s="59">
        <v>22</v>
      </c>
      <c r="C31" s="60">
        <v>90000</v>
      </c>
      <c r="D31" s="61">
        <v>39854</v>
      </c>
      <c r="E31" s="54">
        <f t="shared" si="5"/>
        <v>29</v>
      </c>
      <c r="F31" s="55">
        <f>IF(C31="","",VLOOKUP(D31,$V$3:$W120,2))</f>
        <v>0.1</v>
      </c>
      <c r="G31" s="56">
        <f t="shared" si="8"/>
        <v>77398.01163226244</v>
      </c>
      <c r="H31" s="57">
        <f t="shared" si="6"/>
        <v>12601.988367737562</v>
      </c>
      <c r="I31" s="56">
        <f t="shared" si="7"/>
        <v>9728871.889485981</v>
      </c>
      <c r="J31" s="58">
        <f t="shared" si="1"/>
        <v>22</v>
      </c>
      <c r="K31" s="63">
        <v>550</v>
      </c>
      <c r="L31" s="55">
        <f>IF(K31="","",VLOOKUP(D31,$X$3:$Y48,2))</f>
        <v>0.005</v>
      </c>
      <c r="M31" s="66">
        <f t="shared" si="2"/>
        <v>22.416858090203434</v>
      </c>
      <c r="N31" s="66">
        <f t="shared" si="3"/>
        <v>527.5831419097966</v>
      </c>
      <c r="O31" s="65">
        <f t="shared" si="4"/>
        <v>55901.05963687816</v>
      </c>
      <c r="V31" s="75"/>
      <c r="W31" s="82"/>
      <c r="X31" s="76"/>
      <c r="Y31" s="80"/>
    </row>
    <row r="32" spans="1:25" ht="15" customHeight="1">
      <c r="A32" s="2"/>
      <c r="B32" s="59">
        <v>23</v>
      </c>
      <c r="C32" s="60">
        <v>90000</v>
      </c>
      <c r="D32" s="61">
        <v>39882</v>
      </c>
      <c r="E32" s="54">
        <f t="shared" si="5"/>
        <v>28</v>
      </c>
      <c r="F32" s="55">
        <f>IF(C32="","",VLOOKUP(D32,$V$3:$W121,2))</f>
        <v>0.1</v>
      </c>
      <c r="G32" s="56">
        <f t="shared" si="8"/>
        <v>74632.44189194727</v>
      </c>
      <c r="H32" s="57">
        <f t="shared" si="6"/>
        <v>15367.558108052734</v>
      </c>
      <c r="I32" s="56">
        <f t="shared" si="7"/>
        <v>9713504.33137793</v>
      </c>
      <c r="J32" s="58">
        <f t="shared" si="1"/>
        <v>23</v>
      </c>
      <c r="K32" s="63">
        <v>550</v>
      </c>
      <c r="L32" s="55">
        <f>IF(K32="","",VLOOKUP(D32,$X$3:$Y49,2))</f>
        <v>0.005</v>
      </c>
      <c r="M32" s="66">
        <f t="shared" si="2"/>
        <v>21.441502326473817</v>
      </c>
      <c r="N32" s="66">
        <f t="shared" si="3"/>
        <v>528.5584976735262</v>
      </c>
      <c r="O32" s="65">
        <f t="shared" si="4"/>
        <v>55372.501139204636</v>
      </c>
      <c r="V32" s="75"/>
      <c r="W32" s="82"/>
      <c r="X32" s="76"/>
      <c r="Y32" s="80"/>
    </row>
    <row r="33" spans="1:25" ht="15" customHeight="1">
      <c r="A33" s="2"/>
      <c r="B33" s="59">
        <v>24</v>
      </c>
      <c r="C33" s="60">
        <v>90000</v>
      </c>
      <c r="D33" s="61">
        <v>39913</v>
      </c>
      <c r="E33" s="54">
        <f t="shared" si="5"/>
        <v>31</v>
      </c>
      <c r="F33" s="55">
        <f>IF(C33="","",VLOOKUP(D33,$V$3:$W122,2))</f>
        <v>0.1</v>
      </c>
      <c r="G33" s="56">
        <f t="shared" si="8"/>
        <v>82498.25596512762</v>
      </c>
      <c r="H33" s="57">
        <f t="shared" si="6"/>
        <v>7501.744034872376</v>
      </c>
      <c r="I33" s="56">
        <f t="shared" si="7"/>
        <v>9706002.587343058</v>
      </c>
      <c r="J33" s="58">
        <f t="shared" si="1"/>
        <v>24</v>
      </c>
      <c r="K33" s="63">
        <v>550</v>
      </c>
      <c r="L33" s="55">
        <f>IF(K33="","",VLOOKUP(D33,$X$3:$Y50,2))</f>
        <v>0.005</v>
      </c>
      <c r="M33" s="66">
        <f t="shared" si="2"/>
        <v>23.514349798840325</v>
      </c>
      <c r="N33" s="66">
        <f t="shared" si="3"/>
        <v>526.4856502011597</v>
      </c>
      <c r="O33" s="65">
        <f t="shared" si="4"/>
        <v>54846.015489003476</v>
      </c>
      <c r="V33" s="75"/>
      <c r="W33" s="82"/>
      <c r="X33" s="76"/>
      <c r="Y33" s="80"/>
    </row>
    <row r="34" spans="1:25" ht="15" customHeight="1">
      <c r="A34" s="2"/>
      <c r="B34" s="59">
        <v>25</v>
      </c>
      <c r="C34" s="60">
        <v>90000</v>
      </c>
      <c r="D34" s="61">
        <v>39943</v>
      </c>
      <c r="E34" s="54">
        <f t="shared" si="5"/>
        <v>30</v>
      </c>
      <c r="F34" s="55">
        <f>IF(C34="","",VLOOKUP(D34,$V$3:$W123,2))</f>
        <v>0.1</v>
      </c>
      <c r="G34" s="56">
        <f t="shared" si="8"/>
        <v>79775.36373158678</v>
      </c>
      <c r="H34" s="57">
        <f t="shared" si="6"/>
        <v>10224.636268413218</v>
      </c>
      <c r="I34" s="56">
        <f t="shared" si="7"/>
        <v>9695777.951074645</v>
      </c>
      <c r="J34" s="58">
        <f t="shared" si="1"/>
        <v>25</v>
      </c>
      <c r="K34" s="63">
        <v>550</v>
      </c>
      <c r="L34" s="55">
        <f>IF(K34="","",VLOOKUP(D34,$X$3:$Y51,2))</f>
        <v>0.005</v>
      </c>
      <c r="M34" s="66">
        <f t="shared" si="2"/>
        <v>22.539458420138416</v>
      </c>
      <c r="N34" s="66">
        <f t="shared" si="3"/>
        <v>527.4605415798616</v>
      </c>
      <c r="O34" s="65">
        <f t="shared" si="4"/>
        <v>54318.55494742361</v>
      </c>
      <c r="V34" s="75"/>
      <c r="W34" s="82"/>
      <c r="X34" s="76"/>
      <c r="Y34" s="80"/>
    </row>
    <row r="35" spans="1:25" ht="15" customHeight="1">
      <c r="A35" s="2"/>
      <c r="B35" s="59">
        <v>26</v>
      </c>
      <c r="C35" s="60">
        <v>90000</v>
      </c>
      <c r="D35" s="61">
        <v>39974</v>
      </c>
      <c r="E35" s="54">
        <f t="shared" si="5"/>
        <v>31</v>
      </c>
      <c r="F35" s="55">
        <f>IF(C35="","",VLOOKUP(D35,$V$3:$W124,2))</f>
        <v>0.1</v>
      </c>
      <c r="G35" s="56">
        <f t="shared" si="8"/>
        <v>82347.70314611342</v>
      </c>
      <c r="H35" s="57">
        <f t="shared" si="6"/>
        <v>7652.2968538865825</v>
      </c>
      <c r="I35" s="56">
        <f t="shared" si="7"/>
        <v>9688125.654220758</v>
      </c>
      <c r="J35" s="58">
        <f t="shared" si="1"/>
        <v>26</v>
      </c>
      <c r="K35" s="63">
        <v>550</v>
      </c>
      <c r="L35" s="55">
        <f>IF(K35="","",VLOOKUP(D35,$X$3:$Y52,2))</f>
        <v>0.005</v>
      </c>
      <c r="M35" s="66">
        <f t="shared" si="2"/>
        <v>23.066783607810027</v>
      </c>
      <c r="N35" s="66">
        <f t="shared" si="3"/>
        <v>526.9332163921899</v>
      </c>
      <c r="O35" s="65">
        <f t="shared" si="4"/>
        <v>53791.621731031424</v>
      </c>
      <c r="V35" s="75"/>
      <c r="W35" s="82"/>
      <c r="X35" s="76"/>
      <c r="Y35" s="80"/>
    </row>
    <row r="36" spans="1:25" ht="15" customHeight="1">
      <c r="A36" s="2"/>
      <c r="B36" s="59">
        <v>27</v>
      </c>
      <c r="C36" s="60">
        <v>120000</v>
      </c>
      <c r="D36" s="61">
        <v>40004</v>
      </c>
      <c r="E36" s="54">
        <f t="shared" si="5"/>
        <v>30</v>
      </c>
      <c r="F36" s="55">
        <f>IF(C36="","",VLOOKUP(D36,$V$3:$W125,2))</f>
        <v>0.095</v>
      </c>
      <c r="G36" s="56">
        <f t="shared" si="8"/>
        <v>75647.0085329566</v>
      </c>
      <c r="H36" s="57">
        <f t="shared" si="6"/>
        <v>44352.991467043394</v>
      </c>
      <c r="I36" s="56">
        <f t="shared" si="7"/>
        <v>9643772.662753714</v>
      </c>
      <c r="J36" s="58">
        <f t="shared" si="1"/>
        <v>27</v>
      </c>
      <c r="K36" s="63">
        <v>550</v>
      </c>
      <c r="L36" s="55">
        <f>IF(K36="","",VLOOKUP(D36,$X$3:$Y53,2))</f>
        <v>0.0025</v>
      </c>
      <c r="M36" s="66">
        <f t="shared" si="2"/>
        <v>11.053072958431114</v>
      </c>
      <c r="N36" s="66">
        <f t="shared" si="3"/>
        <v>538.9469270415689</v>
      </c>
      <c r="O36" s="65">
        <f t="shared" si="4"/>
        <v>53252.67480398985</v>
      </c>
      <c r="V36" s="75"/>
      <c r="W36" s="82"/>
      <c r="X36" s="76"/>
      <c r="Y36" s="80"/>
    </row>
    <row r="37" spans="1:25" ht="15" customHeight="1">
      <c r="A37" s="2"/>
      <c r="B37" s="59">
        <v>28</v>
      </c>
      <c r="C37" s="60">
        <v>120000</v>
      </c>
      <c r="D37" s="61">
        <v>40035</v>
      </c>
      <c r="E37" s="54">
        <f t="shared" si="5"/>
        <v>31</v>
      </c>
      <c r="F37" s="55">
        <f>IF(C37="","",VLOOKUP(D37,$V$3:$W126,2))</f>
        <v>0.095</v>
      </c>
      <c r="G37" s="56">
        <f t="shared" si="8"/>
        <v>77810.71367619092</v>
      </c>
      <c r="H37" s="57">
        <f t="shared" si="6"/>
        <v>42189.28632380908</v>
      </c>
      <c r="I37" s="56">
        <f t="shared" si="7"/>
        <v>9601583.376429904</v>
      </c>
      <c r="J37" s="58">
        <f t="shared" si="1"/>
        <v>28</v>
      </c>
      <c r="K37" s="63">
        <v>550</v>
      </c>
      <c r="L37" s="55">
        <f>IF(K37="","",VLOOKUP(D37,$X$3:$Y54,2))</f>
        <v>0.0025</v>
      </c>
      <c r="M37" s="66">
        <f t="shared" si="2"/>
        <v>11.30707478714853</v>
      </c>
      <c r="N37" s="66">
        <f t="shared" si="3"/>
        <v>538.6929252128515</v>
      </c>
      <c r="O37" s="65">
        <f t="shared" si="4"/>
        <v>52713.981878777</v>
      </c>
      <c r="V37" s="75"/>
      <c r="W37" s="82"/>
      <c r="X37" s="75"/>
      <c r="Y37" s="80"/>
    </row>
    <row r="38" spans="1:25" ht="15" customHeight="1">
      <c r="A38" s="2"/>
      <c r="B38" s="59">
        <v>29</v>
      </c>
      <c r="C38" s="60">
        <v>120000</v>
      </c>
      <c r="D38" s="61">
        <v>40066</v>
      </c>
      <c r="E38" s="54">
        <f t="shared" si="5"/>
        <v>31</v>
      </c>
      <c r="F38" s="55">
        <f>IF(C38="","",VLOOKUP(D38,$V$3:$W127,2))</f>
        <v>0.095</v>
      </c>
      <c r="G38" s="56">
        <f t="shared" si="8"/>
        <v>77470.30970845498</v>
      </c>
      <c r="H38" s="57">
        <f t="shared" si="6"/>
        <v>42529.69029154502</v>
      </c>
      <c r="I38" s="56">
        <f t="shared" si="7"/>
        <v>9559053.68613836</v>
      </c>
      <c r="J38" s="58">
        <f t="shared" si="1"/>
        <v>29</v>
      </c>
      <c r="K38" s="63">
        <v>550</v>
      </c>
      <c r="L38" s="55">
        <f>IF(K38="","",VLOOKUP(D38,$X$3:$Y55,2))</f>
        <v>0.0025</v>
      </c>
      <c r="M38" s="66">
        <f t="shared" si="2"/>
        <v>11.192694782480048</v>
      </c>
      <c r="N38" s="66">
        <f t="shared" si="3"/>
        <v>538.8073052175199</v>
      </c>
      <c r="O38" s="65">
        <f t="shared" si="4"/>
        <v>52175.17457355948</v>
      </c>
      <c r="V38" s="75"/>
      <c r="W38" s="82"/>
      <c r="X38" s="75"/>
      <c r="Y38" s="80"/>
    </row>
    <row r="39" spans="1:25" ht="15" customHeight="1">
      <c r="A39" s="2"/>
      <c r="B39" s="59">
        <v>30</v>
      </c>
      <c r="C39" s="60">
        <v>120000</v>
      </c>
      <c r="D39" s="61">
        <v>40096</v>
      </c>
      <c r="E39" s="54">
        <f t="shared" si="5"/>
        <v>30</v>
      </c>
      <c r="F39" s="55">
        <f>IF(C39="","",VLOOKUP(D39,$V$3:$W128,2))</f>
        <v>0.095</v>
      </c>
      <c r="G39" s="56">
        <f t="shared" si="8"/>
        <v>74639.18631642281</v>
      </c>
      <c r="H39" s="57">
        <f t="shared" si="6"/>
        <v>45360.81368357719</v>
      </c>
      <c r="I39" s="56">
        <f t="shared" si="7"/>
        <v>9513692.872454783</v>
      </c>
      <c r="J39" s="58">
        <f t="shared" si="1"/>
        <v>30</v>
      </c>
      <c r="K39" s="63">
        <v>550</v>
      </c>
      <c r="L39" s="55">
        <f>IF(K39="","",VLOOKUP(D39,$X$15:$Y128,2))</f>
        <v>0.0025</v>
      </c>
      <c r="M39" s="66">
        <f t="shared" si="2"/>
        <v>10.720926282238251</v>
      </c>
      <c r="N39" s="66">
        <f t="shared" si="3"/>
        <v>539.2790737177618</v>
      </c>
      <c r="O39" s="65">
        <f t="shared" si="4"/>
        <v>51635.89549984172</v>
      </c>
      <c r="V39" s="75"/>
      <c r="W39" s="82"/>
      <c r="X39" s="75"/>
      <c r="Y39" s="80"/>
    </row>
    <row r="40" spans="1:25" ht="15" customHeight="1">
      <c r="A40" s="2"/>
      <c r="B40" s="59">
        <v>31</v>
      </c>
      <c r="C40" s="60">
        <v>120000</v>
      </c>
      <c r="D40" s="61">
        <v>40127</v>
      </c>
      <c r="E40" s="54">
        <f t="shared" si="5"/>
        <v>31</v>
      </c>
      <c r="F40" s="55">
        <f>IF(C40="","",VLOOKUP(D40,$V$3:$W129,2))</f>
        <v>0.095</v>
      </c>
      <c r="G40" s="56">
        <f t="shared" si="8"/>
        <v>76761.16577912148</v>
      </c>
      <c r="H40" s="57">
        <f t="shared" si="6"/>
        <v>43238.83422087852</v>
      </c>
      <c r="I40" s="56">
        <f t="shared" si="7"/>
        <v>9470454.038233904</v>
      </c>
      <c r="J40" s="58">
        <f t="shared" si="1"/>
        <v>31</v>
      </c>
      <c r="K40" s="63">
        <v>550</v>
      </c>
      <c r="L40" s="55">
        <f>IF(K40="","",VLOOKUP(D40,$X$15:$Y129,2))</f>
        <v>0.0025</v>
      </c>
      <c r="M40" s="66">
        <f t="shared" si="2"/>
        <v>10.96378603078831</v>
      </c>
      <c r="N40" s="66">
        <f t="shared" si="3"/>
        <v>539.0362139692116</v>
      </c>
      <c r="O40" s="65">
        <f t="shared" si="4"/>
        <v>51096.8592858725</v>
      </c>
      <c r="V40" s="75"/>
      <c r="W40" s="82"/>
      <c r="X40" s="75"/>
      <c r="Y40" s="80"/>
    </row>
    <row r="41" spans="1:25" ht="15" customHeight="1">
      <c r="A41" s="2"/>
      <c r="B41" s="59">
        <v>32</v>
      </c>
      <c r="C41" s="60">
        <v>120000</v>
      </c>
      <c r="D41" s="61">
        <v>40157</v>
      </c>
      <c r="E41" s="54">
        <f t="shared" si="5"/>
        <v>30</v>
      </c>
      <c r="F41" s="55">
        <f>IF(C41="","",VLOOKUP(D41,$V$3:$W130,2))</f>
        <v>0.095</v>
      </c>
      <c r="G41" s="56">
        <f t="shared" si="8"/>
        <v>73947.38084648391</v>
      </c>
      <c r="H41" s="57">
        <f t="shared" si="6"/>
        <v>46052.61915351609</v>
      </c>
      <c r="I41" s="56">
        <f t="shared" si="7"/>
        <v>9424401.419080388</v>
      </c>
      <c r="J41" s="58">
        <f t="shared" si="1"/>
        <v>32</v>
      </c>
      <c r="K41" s="63">
        <v>550</v>
      </c>
      <c r="L41" s="55">
        <f>IF(K41="","",VLOOKUP(D41,$X$15:$Y130,2))</f>
        <v>0.0025</v>
      </c>
      <c r="M41" s="66">
        <f t="shared" si="2"/>
        <v>10.49935464778202</v>
      </c>
      <c r="N41" s="66">
        <f t="shared" si="3"/>
        <v>539.5006453522179</v>
      </c>
      <c r="O41" s="65">
        <f t="shared" si="4"/>
        <v>50557.35864052029</v>
      </c>
      <c r="V41" s="75"/>
      <c r="W41" s="82"/>
      <c r="X41" s="75"/>
      <c r="Y41" s="80"/>
    </row>
    <row r="42" spans="1:25" ht="15" customHeight="1">
      <c r="A42" s="2"/>
      <c r="B42" s="59">
        <v>33</v>
      </c>
      <c r="C42" s="60">
        <v>120000</v>
      </c>
      <c r="D42" s="61">
        <v>40188</v>
      </c>
      <c r="E42" s="54">
        <f t="shared" si="5"/>
        <v>31</v>
      </c>
      <c r="F42" s="55">
        <f>IF(C42="","",VLOOKUP(D42,$V$3:$W131,2))</f>
        <v>0.0625</v>
      </c>
      <c r="G42" s="56">
        <f t="shared" si="8"/>
        <v>50026.78835470754</v>
      </c>
      <c r="H42" s="57">
        <f t="shared" si="6"/>
        <v>69973.21164529247</v>
      </c>
      <c r="I42" s="56">
        <f t="shared" si="7"/>
        <v>9354428.207435096</v>
      </c>
      <c r="J42" s="58">
        <f t="shared" si="1"/>
        <v>33</v>
      </c>
      <c r="K42" s="63">
        <v>550</v>
      </c>
      <c r="L42" s="55">
        <f>IF(K42="","",VLOOKUP(D42,$X$15:$Y131,2))</f>
        <v>0.0025</v>
      </c>
      <c r="M42" s="66">
        <f t="shared" si="2"/>
        <v>10.734781629151568</v>
      </c>
      <c r="N42" s="66">
        <f t="shared" si="3"/>
        <v>539.2652183708484</v>
      </c>
      <c r="O42" s="65">
        <f t="shared" si="4"/>
        <v>50018.09342214944</v>
      </c>
      <c r="V42" s="75"/>
      <c r="W42" s="82"/>
      <c r="X42" s="75"/>
      <c r="Y42" s="80"/>
    </row>
    <row r="43" spans="1:25" ht="15" customHeight="1">
      <c r="A43" s="2"/>
      <c r="B43" s="59">
        <v>34</v>
      </c>
      <c r="C43" s="60">
        <v>120000</v>
      </c>
      <c r="D43" s="61">
        <v>40219</v>
      </c>
      <c r="E43" s="54">
        <f t="shared" si="5"/>
        <v>31</v>
      </c>
      <c r="F43" s="55">
        <f>IF(C43="","",VLOOKUP(D43,$V$3:$W132,2))</f>
        <v>0.0625</v>
      </c>
      <c r="G43" s="56">
        <f t="shared" si="8"/>
        <v>49655.3552107</v>
      </c>
      <c r="H43" s="57">
        <f t="shared" si="6"/>
        <v>70344.6447893</v>
      </c>
      <c r="I43" s="56">
        <f t="shared" si="7"/>
        <v>9284083.562645795</v>
      </c>
      <c r="J43" s="58">
        <f t="shared" si="1"/>
        <v>34</v>
      </c>
      <c r="K43" s="63">
        <v>550</v>
      </c>
      <c r="L43" s="55">
        <f>IF(K43="","",VLOOKUP(D43,$X$15:$Y132,2))</f>
        <v>0.0025</v>
      </c>
      <c r="M43" s="66">
        <f t="shared" si="2"/>
        <v>10.620280110182415</v>
      </c>
      <c r="N43" s="66">
        <f t="shared" si="3"/>
        <v>539.3797198898176</v>
      </c>
      <c r="O43" s="65">
        <f t="shared" si="4"/>
        <v>49478.71370225962</v>
      </c>
      <c r="V43" s="75"/>
      <c r="W43" s="82"/>
      <c r="X43" s="75"/>
      <c r="Y43" s="80"/>
    </row>
    <row r="44" spans="1:25" ht="15" customHeight="1">
      <c r="A44" s="2"/>
      <c r="B44" s="59">
        <v>35</v>
      </c>
      <c r="C44" s="60">
        <v>120000</v>
      </c>
      <c r="D44" s="61">
        <v>40247</v>
      </c>
      <c r="E44" s="54">
        <f t="shared" si="5"/>
        <v>28</v>
      </c>
      <c r="F44" s="55">
        <f>IF(C44="","",VLOOKUP(D44,$V$3:$W133,2))</f>
        <v>0.0625</v>
      </c>
      <c r="G44" s="56">
        <f t="shared" si="8"/>
        <v>44512.72940994559</v>
      </c>
      <c r="H44" s="57">
        <f t="shared" si="6"/>
        <v>75487.27059005441</v>
      </c>
      <c r="I44" s="56">
        <f t="shared" si="7"/>
        <v>9208596.292055741</v>
      </c>
      <c r="J44" s="58">
        <f t="shared" si="1"/>
        <v>35</v>
      </c>
      <c r="K44" s="63">
        <v>550</v>
      </c>
      <c r="L44" s="55">
        <f>IF(K44="","",VLOOKUP(D44,$X$15:$Y133,2))</f>
        <v>0.0025</v>
      </c>
      <c r="M44" s="66">
        <f t="shared" si="2"/>
        <v>9.489068381255269</v>
      </c>
      <c r="N44" s="66">
        <f t="shared" si="3"/>
        <v>540.5109316187447</v>
      </c>
      <c r="O44" s="65">
        <f t="shared" si="4"/>
        <v>48938.20277064088</v>
      </c>
      <c r="V44" s="75"/>
      <c r="W44" s="82"/>
      <c r="X44" s="75"/>
      <c r="Y44" s="80"/>
    </row>
    <row r="45" spans="1:25" ht="15" customHeight="1">
      <c r="A45" s="2"/>
      <c r="B45" s="59">
        <v>36</v>
      </c>
      <c r="C45" s="60">
        <v>120000</v>
      </c>
      <c r="D45" s="61">
        <v>40278</v>
      </c>
      <c r="E45" s="54">
        <f t="shared" si="5"/>
        <v>31</v>
      </c>
      <c r="F45" s="55">
        <f>IF(C45="","",VLOOKUP(D45,$V$3:$W134,2))</f>
        <v>0.0625</v>
      </c>
      <c r="G45" s="56">
        <f t="shared" si="8"/>
        <v>48881.247440706844</v>
      </c>
      <c r="H45" s="57">
        <f t="shared" si="6"/>
        <v>71118.75255929315</v>
      </c>
      <c r="I45" s="56">
        <f t="shared" si="7"/>
        <v>9137477.539496448</v>
      </c>
      <c r="J45" s="58">
        <f t="shared" si="1"/>
        <v>36</v>
      </c>
      <c r="K45" s="63">
        <v>550</v>
      </c>
      <c r="L45" s="55">
        <f>IF(K45="","",VLOOKUP(D45,$X$15:$Y134,2))</f>
        <v>0.0025</v>
      </c>
      <c r="M45" s="66">
        <f t="shared" si="2"/>
        <v>10.390988259519638</v>
      </c>
      <c r="N45" s="66">
        <f t="shared" si="3"/>
        <v>539.6090117404804</v>
      </c>
      <c r="O45" s="65">
        <f t="shared" si="4"/>
        <v>48398.593758900395</v>
      </c>
      <c r="V45" s="75"/>
      <c r="W45" s="82"/>
      <c r="X45" s="75"/>
      <c r="Y45" s="80"/>
    </row>
    <row r="46" spans="1:25" ht="15" customHeight="1">
      <c r="A46" s="2"/>
      <c r="B46" s="59">
        <v>37</v>
      </c>
      <c r="C46" s="60">
        <v>120000</v>
      </c>
      <c r="D46" s="61">
        <v>40308</v>
      </c>
      <c r="E46" s="54">
        <f t="shared" si="5"/>
        <v>30</v>
      </c>
      <c r="F46" s="55">
        <f>IF(C46="","",VLOOKUP(D46,$V$3:$W135,2))</f>
        <v>0.0625</v>
      </c>
      <c r="G46" s="56">
        <f t="shared" si="8"/>
        <v>46939.096949468054</v>
      </c>
      <c r="H46" s="57">
        <f t="shared" si="6"/>
        <v>73060.90305053195</v>
      </c>
      <c r="I46" s="56">
        <f t="shared" si="7"/>
        <v>9064416.636445915</v>
      </c>
      <c r="J46" s="58">
        <f t="shared" si="1"/>
        <v>37</v>
      </c>
      <c r="K46" s="63">
        <v>550</v>
      </c>
      <c r="L46" s="55">
        <f>IF(K46="","",VLOOKUP(D46,$X$15:$Y135,2))</f>
        <v>0.0025</v>
      </c>
      <c r="M46" s="66">
        <f t="shared" si="2"/>
        <v>9.944916525801451</v>
      </c>
      <c r="N46" s="66">
        <f t="shared" si="3"/>
        <v>540.0550834741986</v>
      </c>
      <c r="O46" s="65">
        <f t="shared" si="4"/>
        <v>47858.5386754262</v>
      </c>
      <c r="V46" s="75"/>
      <c r="W46" s="82"/>
      <c r="X46" s="75"/>
      <c r="Y46" s="80"/>
    </row>
    <row r="47" spans="1:25" ht="15" customHeight="1">
      <c r="A47" s="2"/>
      <c r="B47" s="59">
        <v>38</v>
      </c>
      <c r="C47" s="60">
        <v>120000</v>
      </c>
      <c r="D47" s="61">
        <v>40339</v>
      </c>
      <c r="E47" s="54">
        <f t="shared" si="5"/>
        <v>31</v>
      </c>
      <c r="F47" s="55">
        <f>IF(C47="","",VLOOKUP(D47,$V$3:$W136,2))</f>
        <v>0.0625</v>
      </c>
      <c r="G47" s="56">
        <f t="shared" si="8"/>
        <v>48115.91022770948</v>
      </c>
      <c r="H47" s="57">
        <f t="shared" si="6"/>
        <v>71884.08977229052</v>
      </c>
      <c r="I47" s="56">
        <f t="shared" si="7"/>
        <v>8992532.546673626</v>
      </c>
      <c r="J47" s="58">
        <f t="shared" si="1"/>
        <v>38</v>
      </c>
      <c r="K47" s="63">
        <v>550</v>
      </c>
      <c r="L47" s="55">
        <f>IF(K47="","",VLOOKUP(D47,$X$15:$Y136,2))</f>
        <v>0.0025</v>
      </c>
      <c r="M47" s="66">
        <f t="shared" si="2"/>
        <v>10.161744513275426</v>
      </c>
      <c r="N47" s="66">
        <f t="shared" si="3"/>
        <v>539.8382554867246</v>
      </c>
      <c r="O47" s="65">
        <f t="shared" si="4"/>
        <v>47318.70041993947</v>
      </c>
      <c r="V47" s="75"/>
      <c r="W47" s="82"/>
      <c r="X47" s="75"/>
      <c r="Y47" s="80"/>
    </row>
    <row r="48" spans="1:25" ht="15" customHeight="1">
      <c r="A48" s="2"/>
      <c r="B48" s="59">
        <v>39</v>
      </c>
      <c r="C48" s="60">
        <v>135000</v>
      </c>
      <c r="D48" s="61">
        <v>40369</v>
      </c>
      <c r="E48" s="54">
        <f t="shared" si="5"/>
        <v>30</v>
      </c>
      <c r="F48" s="55">
        <f>IF(C48="","",VLOOKUP(D48,$V$3:$W137,2))</f>
        <v>0.0525</v>
      </c>
      <c r="G48" s="56">
        <f t="shared" si="8"/>
        <v>38803.39386578345</v>
      </c>
      <c r="H48" s="57">
        <f t="shared" si="6"/>
        <v>96196.60613421655</v>
      </c>
      <c r="I48" s="56">
        <f t="shared" si="7"/>
        <v>8896335.940539408</v>
      </c>
      <c r="J48" s="58">
        <f t="shared" si="1"/>
        <v>39</v>
      </c>
      <c r="K48" s="63">
        <v>600</v>
      </c>
      <c r="L48" s="55">
        <f>IF(K48="","",VLOOKUP(D48,$X$15:$Y137,2))</f>
        <v>0.0025</v>
      </c>
      <c r="M48" s="66">
        <f t="shared" si="2"/>
        <v>9.723020634234139</v>
      </c>
      <c r="N48" s="66">
        <f t="shared" si="3"/>
        <v>590.2769793657659</v>
      </c>
      <c r="O48" s="65">
        <f t="shared" si="4"/>
        <v>46728.42344057371</v>
      </c>
      <c r="V48" s="75"/>
      <c r="W48" s="82"/>
      <c r="X48" s="75"/>
      <c r="Y48" s="80"/>
    </row>
    <row r="49" spans="1:25" ht="15" customHeight="1">
      <c r="A49" s="2"/>
      <c r="B49" s="59">
        <v>40</v>
      </c>
      <c r="C49" s="60">
        <v>135000</v>
      </c>
      <c r="D49" s="61">
        <v>40400</v>
      </c>
      <c r="E49" s="54">
        <f t="shared" si="5"/>
        <v>31</v>
      </c>
      <c r="F49" s="55">
        <f>IF(C49="","",VLOOKUP(D49,$V$3:$W138,2))</f>
        <v>0.0525</v>
      </c>
      <c r="G49" s="56">
        <f t="shared" si="8"/>
        <v>39667.90888555585</v>
      </c>
      <c r="H49" s="57">
        <f t="shared" si="6"/>
        <v>95332.09111444415</v>
      </c>
      <c r="I49" s="56">
        <f t="shared" si="7"/>
        <v>8801003.849424964</v>
      </c>
      <c r="J49" s="58">
        <f t="shared" si="1"/>
        <v>40</v>
      </c>
      <c r="K49" s="63">
        <v>600</v>
      </c>
      <c r="L49" s="55">
        <f>IF(K49="","",VLOOKUP(D49,$X$15:$Y138,2))</f>
        <v>0.0025</v>
      </c>
      <c r="M49" s="66">
        <f t="shared" si="2"/>
        <v>9.921788538751953</v>
      </c>
      <c r="N49" s="66">
        <f t="shared" si="3"/>
        <v>590.0782114612481</v>
      </c>
      <c r="O49" s="65">
        <f t="shared" si="4"/>
        <v>46138.34522911246</v>
      </c>
      <c r="V49" s="75"/>
      <c r="W49" s="82"/>
      <c r="X49" s="75"/>
      <c r="Y49" s="80"/>
    </row>
    <row r="50" spans="1:25" ht="15" customHeight="1">
      <c r="A50" s="2"/>
      <c r="B50" s="59">
        <v>41</v>
      </c>
      <c r="C50" s="60">
        <v>135000</v>
      </c>
      <c r="D50" s="61">
        <v>40431</v>
      </c>
      <c r="E50" s="54">
        <f t="shared" si="5"/>
        <v>31</v>
      </c>
      <c r="F50" s="55">
        <f>IF(C50="","",VLOOKUP(D50,$V$3:$W139,2))</f>
        <v>0.0525</v>
      </c>
      <c r="G50" s="56">
        <f t="shared" si="8"/>
        <v>39242.832232709945</v>
      </c>
      <c r="H50" s="57">
        <f t="shared" si="6"/>
        <v>95757.16776729006</v>
      </c>
      <c r="I50" s="56">
        <f t="shared" si="7"/>
        <v>8705246.681657674</v>
      </c>
      <c r="J50" s="58">
        <f t="shared" si="1"/>
        <v>41</v>
      </c>
      <c r="K50" s="63">
        <v>600</v>
      </c>
      <c r="L50" s="55">
        <f>IF(K50="","",VLOOKUP(D50,$X$15:$Y139,2))</f>
        <v>0.0025</v>
      </c>
      <c r="M50" s="66">
        <f t="shared" si="2"/>
        <v>9.79649795960607</v>
      </c>
      <c r="N50" s="66">
        <f t="shared" si="3"/>
        <v>590.2035020403939</v>
      </c>
      <c r="O50" s="65">
        <f t="shared" si="4"/>
        <v>45548.14172707207</v>
      </c>
      <c r="V50" s="75"/>
      <c r="W50" s="82"/>
      <c r="X50" s="75"/>
      <c r="Y50" s="80"/>
    </row>
    <row r="51" spans="1:25" ht="15" customHeight="1">
      <c r="A51" s="2"/>
      <c r="B51" s="59">
        <v>42</v>
      </c>
      <c r="C51" s="60">
        <v>135000</v>
      </c>
      <c r="D51" s="61">
        <v>40461</v>
      </c>
      <c r="E51" s="54">
        <f t="shared" si="5"/>
        <v>30</v>
      </c>
      <c r="F51" s="55">
        <f>IF(C51="","",VLOOKUP(D51,$V$3:$W140,2))</f>
        <v>0.0525</v>
      </c>
      <c r="G51" s="56">
        <f t="shared" si="8"/>
        <v>37563.735681125574</v>
      </c>
      <c r="H51" s="57">
        <f t="shared" si="6"/>
        <v>97436.26431887443</v>
      </c>
      <c r="I51" s="56">
        <f t="shared" si="7"/>
        <v>8607810.4173388</v>
      </c>
      <c r="J51" s="58">
        <f t="shared" si="1"/>
        <v>42</v>
      </c>
      <c r="K51" s="63">
        <v>600</v>
      </c>
      <c r="L51" s="55">
        <f>IF(K51="","",VLOOKUP(D51,$X$15:$Y140,2))</f>
        <v>0.0025</v>
      </c>
      <c r="M51" s="66">
        <f t="shared" si="2"/>
        <v>9.359207204192892</v>
      </c>
      <c r="N51" s="66">
        <f t="shared" si="3"/>
        <v>590.6407927958071</v>
      </c>
      <c r="O51" s="65">
        <f t="shared" si="4"/>
        <v>44957.500934276264</v>
      </c>
      <c r="V51" s="75"/>
      <c r="W51" s="82"/>
      <c r="X51" s="75"/>
      <c r="Y51" s="80"/>
    </row>
    <row r="52" spans="1:25" ht="15" customHeight="1">
      <c r="A52" s="2"/>
      <c r="B52" s="59">
        <v>43</v>
      </c>
      <c r="C52" s="60">
        <v>135000</v>
      </c>
      <c r="D52" s="61">
        <v>40492</v>
      </c>
      <c r="E52" s="54">
        <f t="shared" si="5"/>
        <v>31</v>
      </c>
      <c r="F52" s="55">
        <f>IF(C52="","",VLOOKUP(D52,$V$3:$W141,2))</f>
        <v>0.0525</v>
      </c>
      <c r="G52" s="56">
        <f t="shared" si="8"/>
        <v>38381.40124443533</v>
      </c>
      <c r="H52" s="57">
        <f t="shared" si="6"/>
        <v>96618.59875556467</v>
      </c>
      <c r="I52" s="56">
        <f t="shared" si="7"/>
        <v>8511191.818583235</v>
      </c>
      <c r="J52" s="58">
        <f t="shared" si="1"/>
        <v>43</v>
      </c>
      <c r="K52" s="63">
        <v>600</v>
      </c>
      <c r="L52" s="55">
        <f>IF(K52="","",VLOOKUP(D52,$X$15:$Y141,2))</f>
        <v>0.0025</v>
      </c>
      <c r="M52" s="66">
        <f t="shared" si="2"/>
        <v>9.545770746318933</v>
      </c>
      <c r="N52" s="66">
        <f t="shared" si="3"/>
        <v>590.4542292536811</v>
      </c>
      <c r="O52" s="65">
        <f t="shared" si="4"/>
        <v>44367.046705022585</v>
      </c>
      <c r="V52" s="75"/>
      <c r="W52" s="82"/>
      <c r="X52" s="75"/>
      <c r="Y52" s="80"/>
    </row>
    <row r="53" spans="1:25" ht="15" customHeight="1">
      <c r="A53" s="2"/>
      <c r="B53" s="59">
        <v>44</v>
      </c>
      <c r="C53" s="60">
        <v>135000</v>
      </c>
      <c r="D53" s="61">
        <v>40522</v>
      </c>
      <c r="E53" s="54">
        <f t="shared" si="5"/>
        <v>30</v>
      </c>
      <c r="F53" s="55">
        <f>IF(C53="","",VLOOKUP(D53,$V$3:$W142,2))</f>
        <v>0.0525</v>
      </c>
      <c r="G53" s="56">
        <f t="shared" si="8"/>
        <v>36726.37565553039</v>
      </c>
      <c r="H53" s="57">
        <f t="shared" si="6"/>
        <v>98273.6243444696</v>
      </c>
      <c r="I53" s="56">
        <f t="shared" si="7"/>
        <v>8412918.194238765</v>
      </c>
      <c r="J53" s="58">
        <f t="shared" si="1"/>
        <v>44</v>
      </c>
      <c r="K53" s="63">
        <v>600</v>
      </c>
      <c r="L53" s="55">
        <f>IF(K53="","",VLOOKUP(D53,$X$15:$Y142,2))</f>
        <v>0.0025</v>
      </c>
      <c r="M53" s="66">
        <f t="shared" si="2"/>
        <v>9.116516446237517</v>
      </c>
      <c r="N53" s="66">
        <f t="shared" si="3"/>
        <v>590.8834835537625</v>
      </c>
      <c r="O53" s="65">
        <f t="shared" si="4"/>
        <v>43776.16322146882</v>
      </c>
      <c r="V53" s="75"/>
      <c r="W53" s="82"/>
      <c r="X53" s="75"/>
      <c r="Y53" s="80"/>
    </row>
    <row r="54" spans="1:25" ht="15" customHeight="1">
      <c r="A54" s="2"/>
      <c r="B54" s="59">
        <v>45</v>
      </c>
      <c r="C54" s="60">
        <v>135000</v>
      </c>
      <c r="D54" s="61">
        <v>40553</v>
      </c>
      <c r="E54" s="54">
        <f t="shared" si="5"/>
        <v>31</v>
      </c>
      <c r="F54" s="55">
        <f>IF(C54="","",VLOOKUP(D54,$V$3:$W143,2))</f>
        <v>0.0575</v>
      </c>
      <c r="G54" s="56">
        <f t="shared" si="8"/>
        <v>41085.00460611123</v>
      </c>
      <c r="H54" s="57">
        <f t="shared" si="6"/>
        <v>93914.99539388876</v>
      </c>
      <c r="I54" s="56">
        <f t="shared" si="7"/>
        <v>8319003.198844876</v>
      </c>
      <c r="J54" s="58">
        <f t="shared" si="1"/>
        <v>45</v>
      </c>
      <c r="K54" s="63">
        <v>600</v>
      </c>
      <c r="L54" s="55">
        <f>IF(K54="","",VLOOKUP(D54,$X$15:$Y143,2))</f>
        <v>0.0025</v>
      </c>
      <c r="M54" s="66">
        <f t="shared" si="2"/>
        <v>9.294938766202284</v>
      </c>
      <c r="N54" s="66">
        <f t="shared" si="3"/>
        <v>590.7050612337977</v>
      </c>
      <c r="O54" s="65">
        <f t="shared" si="4"/>
        <v>43185.45816023502</v>
      </c>
      <c r="V54" s="75"/>
      <c r="W54" s="82"/>
      <c r="X54" s="75"/>
      <c r="Y54" s="80"/>
    </row>
    <row r="55" spans="1:25" ht="15" customHeight="1">
      <c r="A55" s="2"/>
      <c r="B55" s="59">
        <v>46</v>
      </c>
      <c r="C55" s="60">
        <v>135000</v>
      </c>
      <c r="D55" s="61">
        <v>40584</v>
      </c>
      <c r="E55" s="54">
        <f t="shared" si="5"/>
        <v>31</v>
      </c>
      <c r="F55" s="55">
        <f>IF(C55="","",VLOOKUP(D55,$V$3:$W144,2))</f>
        <v>0.0575</v>
      </c>
      <c r="G55" s="56">
        <f t="shared" si="8"/>
        <v>40626.36493682464</v>
      </c>
      <c r="H55" s="57">
        <f t="shared" si="6"/>
        <v>94373.63506317536</v>
      </c>
      <c r="I55" s="56">
        <f t="shared" si="7"/>
        <v>8224629.563781701</v>
      </c>
      <c r="J55" s="58">
        <f t="shared" si="1"/>
        <v>46</v>
      </c>
      <c r="K55" s="63">
        <v>600</v>
      </c>
      <c r="L55" s="55">
        <f>IF(K55="","",VLOOKUP(D55,$X$15:$Y144,2))</f>
        <v>0.0025</v>
      </c>
      <c r="M55" s="66">
        <f t="shared" si="2"/>
        <v>9.169515088817025</v>
      </c>
      <c r="N55" s="66">
        <f t="shared" si="3"/>
        <v>590.830484911183</v>
      </c>
      <c r="O55" s="65">
        <f t="shared" si="4"/>
        <v>42594.62767532384</v>
      </c>
      <c r="V55" s="75"/>
      <c r="W55" s="82"/>
      <c r="X55" s="75"/>
      <c r="Y55" s="80"/>
    </row>
    <row r="56" spans="1:25" ht="15" customHeight="1">
      <c r="A56" s="2"/>
      <c r="B56" s="59">
        <v>47</v>
      </c>
      <c r="C56" s="60">
        <v>135000</v>
      </c>
      <c r="D56" s="61">
        <v>40612</v>
      </c>
      <c r="E56" s="54">
        <f t="shared" si="5"/>
        <v>28</v>
      </c>
      <c r="F56" s="55">
        <f>IF(C56="","",VLOOKUP(D56,$V$3:$W145,2))</f>
        <v>0.0575</v>
      </c>
      <c r="G56" s="56">
        <f t="shared" si="8"/>
        <v>36278.50300736586</v>
      </c>
      <c r="H56" s="57">
        <f t="shared" si="6"/>
        <v>98721.49699263414</v>
      </c>
      <c r="I56" s="56">
        <f t="shared" si="7"/>
        <v>8125908.066789066</v>
      </c>
      <c r="J56" s="58">
        <f t="shared" si="1"/>
        <v>47</v>
      </c>
      <c r="K56" s="63">
        <v>600</v>
      </c>
      <c r="L56" s="55">
        <f>IF(K56="","",VLOOKUP(D56,$X$15:$Y145,2))</f>
        <v>0.0025</v>
      </c>
      <c r="M56" s="66">
        <f t="shared" si="2"/>
        <v>8.168832704856626</v>
      </c>
      <c r="N56" s="66">
        <f t="shared" si="3"/>
        <v>591.8311672951434</v>
      </c>
      <c r="O56" s="65">
        <f t="shared" si="4"/>
        <v>42002.796508028696</v>
      </c>
      <c r="V56" s="75"/>
      <c r="W56" s="82"/>
      <c r="X56" s="75"/>
      <c r="Y56" s="80"/>
    </row>
    <row r="57" spans="1:25" ht="15" customHeight="1">
      <c r="A57" s="2"/>
      <c r="B57" s="59">
        <v>48</v>
      </c>
      <c r="C57" s="60">
        <v>135000</v>
      </c>
      <c r="D57" s="61">
        <v>40644</v>
      </c>
      <c r="E57" s="54">
        <f t="shared" si="5"/>
        <v>32</v>
      </c>
      <c r="F57" s="55">
        <f>IF(C57="","",VLOOKUP(D57,$V$3:$W146,2))</f>
        <v>0.0575</v>
      </c>
      <c r="G57" s="56">
        <f t="shared" si="8"/>
        <v>40963.481761347626</v>
      </c>
      <c r="H57" s="57">
        <f t="shared" si="6"/>
        <v>94036.51823865238</v>
      </c>
      <c r="I57" s="56">
        <f t="shared" si="7"/>
        <v>8031871.548550414</v>
      </c>
      <c r="J57" s="58">
        <f t="shared" si="1"/>
        <v>48</v>
      </c>
      <c r="K57" s="63">
        <v>600</v>
      </c>
      <c r="L57" s="55">
        <f>IF(K57="","",VLOOKUP(D57,$X$15:$Y146,2))</f>
        <v>0.0025</v>
      </c>
      <c r="M57" s="66">
        <f t="shared" si="2"/>
        <v>9.206092385321357</v>
      </c>
      <c r="N57" s="66">
        <f t="shared" si="3"/>
        <v>590.7939076146787</v>
      </c>
      <c r="O57" s="65">
        <f t="shared" si="4"/>
        <v>41412.002600414016</v>
      </c>
      <c r="V57" s="81"/>
      <c r="W57" s="81"/>
      <c r="X57" s="75"/>
      <c r="Y57" s="80"/>
    </row>
    <row r="58" spans="1:25" ht="15" customHeight="1">
      <c r="A58" s="2"/>
      <c r="B58" s="59">
        <v>49</v>
      </c>
      <c r="C58" s="60">
        <v>135000</v>
      </c>
      <c r="D58" s="61">
        <v>40673</v>
      </c>
      <c r="E58" s="54">
        <f t="shared" si="5"/>
        <v>29</v>
      </c>
      <c r="F58" s="55">
        <f>IF(C58="","",VLOOKUP(D58,$V$3:$W147,2))</f>
        <v>0.0575</v>
      </c>
      <c r="G58" s="56">
        <f t="shared" si="8"/>
        <v>36693.55015673374</v>
      </c>
      <c r="H58" s="57">
        <f t="shared" si="6"/>
        <v>98306.44984326625</v>
      </c>
      <c r="I58" s="56">
        <f t="shared" si="7"/>
        <v>7933565.098707148</v>
      </c>
      <c r="J58" s="58">
        <f t="shared" si="1"/>
        <v>49</v>
      </c>
      <c r="K58" s="63">
        <v>600</v>
      </c>
      <c r="L58" s="55">
        <f>IF(K58="","",VLOOKUP(D58,$X$15:$Y147,2))</f>
        <v>0.0025</v>
      </c>
      <c r="M58" s="66">
        <f t="shared" si="2"/>
        <v>8.225671749397305</v>
      </c>
      <c r="N58" s="66">
        <f t="shared" si="3"/>
        <v>591.7743282506027</v>
      </c>
      <c r="O58" s="65">
        <f t="shared" si="4"/>
        <v>40820.22827216341</v>
      </c>
      <c r="V58" s="81"/>
      <c r="W58" s="81"/>
      <c r="X58" s="75"/>
      <c r="Y58" s="80"/>
    </row>
    <row r="59" spans="1:25" ht="15" customHeight="1">
      <c r="A59" s="2"/>
      <c r="B59" s="59">
        <v>50</v>
      </c>
      <c r="C59" s="60">
        <v>135000</v>
      </c>
      <c r="D59" s="61">
        <v>40704</v>
      </c>
      <c r="E59" s="54">
        <f t="shared" si="5"/>
        <v>31</v>
      </c>
      <c r="F59" s="55">
        <f>IF(C59="","",VLOOKUP(D59,$V$3:$W148,2))</f>
        <v>0.0575</v>
      </c>
      <c r="G59" s="56">
        <f t="shared" si="8"/>
        <v>38744.05421491915</v>
      </c>
      <c r="H59" s="57">
        <f t="shared" si="6"/>
        <v>96255.94578508084</v>
      </c>
      <c r="I59" s="56">
        <f t="shared" si="7"/>
        <v>7837309.152922067</v>
      </c>
      <c r="J59" s="58">
        <f t="shared" si="1"/>
        <v>50</v>
      </c>
      <c r="K59" s="63">
        <v>600</v>
      </c>
      <c r="L59" s="55">
        <f>IF(K59="","",VLOOKUP(D59,$X$15:$Y148,2))</f>
        <v>0.0025</v>
      </c>
      <c r="M59" s="66">
        <f t="shared" si="2"/>
        <v>8.667308742719628</v>
      </c>
      <c r="N59" s="66">
        <f t="shared" si="3"/>
        <v>591.3326912572803</v>
      </c>
      <c r="O59" s="65">
        <f t="shared" si="4"/>
        <v>40228.89558090613</v>
      </c>
      <c r="X59" s="75"/>
      <c r="Y59" s="80"/>
    </row>
    <row r="60" spans="1:25" ht="15" customHeight="1">
      <c r="A60" s="2"/>
      <c r="B60" s="59">
        <v>51</v>
      </c>
      <c r="C60" s="60">
        <v>150000</v>
      </c>
      <c r="D60" s="61">
        <v>40735</v>
      </c>
      <c r="E60" s="54">
        <f t="shared" si="5"/>
        <v>31</v>
      </c>
      <c r="F60" s="55">
        <f>IF(C60="","",VLOOKUP(D60,$V$3:$W149,2))</f>
        <v>0.06</v>
      </c>
      <c r="G60" s="56">
        <f t="shared" si="8"/>
        <v>39938.068560096006</v>
      </c>
      <c r="H60" s="57">
        <f t="shared" si="6"/>
        <v>110061.931439904</v>
      </c>
      <c r="I60" s="56">
        <f t="shared" si="7"/>
        <v>7727247.221482163</v>
      </c>
      <c r="J60" s="58">
        <f t="shared" si="1"/>
        <v>51</v>
      </c>
      <c r="K60" s="63">
        <v>600</v>
      </c>
      <c r="L60" s="55">
        <f>IF(K60="","",VLOOKUP(D60,$X$15:$Y149,2))</f>
        <v>0.0025</v>
      </c>
      <c r="M60" s="66">
        <f t="shared" si="2"/>
        <v>8.541751801425274</v>
      </c>
      <c r="N60" s="66">
        <f t="shared" si="3"/>
        <v>591.4582481985748</v>
      </c>
      <c r="O60" s="65">
        <f t="shared" si="4"/>
        <v>39637.43733270755</v>
      </c>
      <c r="X60" s="75"/>
      <c r="Y60" s="80"/>
    </row>
    <row r="61" spans="1:25" ht="15" customHeight="1">
      <c r="A61" s="2"/>
      <c r="B61" s="59">
        <v>52</v>
      </c>
      <c r="C61" s="60">
        <v>150000</v>
      </c>
      <c r="D61" s="61">
        <v>40765</v>
      </c>
      <c r="E61" s="54">
        <f t="shared" si="5"/>
        <v>30</v>
      </c>
      <c r="F61" s="55">
        <f>IF(C61="","",VLOOKUP(D61,$V$3:$W150,2))</f>
        <v>0.06</v>
      </c>
      <c r="G61" s="56">
        <f t="shared" si="8"/>
        <v>38106.97259909012</v>
      </c>
      <c r="H61" s="57">
        <f t="shared" si="6"/>
        <v>111893.02740090988</v>
      </c>
      <c r="I61" s="56">
        <f t="shared" si="7"/>
        <v>7615354.194081253</v>
      </c>
      <c r="J61" s="58">
        <f t="shared" si="1"/>
        <v>52</v>
      </c>
      <c r="K61" s="63">
        <v>600</v>
      </c>
      <c r="L61" s="55">
        <f>IF(K61="","",VLOOKUP(D61,$X$15:$Y150,2))</f>
        <v>0.0025</v>
      </c>
      <c r="M61" s="66">
        <f t="shared" si="2"/>
        <v>8.144678903981005</v>
      </c>
      <c r="N61" s="66">
        <f t="shared" si="3"/>
        <v>591.855321096019</v>
      </c>
      <c r="O61" s="65">
        <f t="shared" si="4"/>
        <v>39045.582011611536</v>
      </c>
      <c r="X61" s="75"/>
      <c r="Y61" s="80"/>
    </row>
    <row r="62" spans="1:25" ht="15" customHeight="1">
      <c r="A62" s="2"/>
      <c r="B62" s="59">
        <v>53</v>
      </c>
      <c r="C62" s="60">
        <v>150000</v>
      </c>
      <c r="D62" s="61">
        <v>40798</v>
      </c>
      <c r="E62" s="54">
        <f t="shared" si="5"/>
        <v>33</v>
      </c>
      <c r="F62" s="55">
        <f>IF(C62="","",VLOOKUP(D62,$V$3:$W151,2))</f>
        <v>0.06</v>
      </c>
      <c r="G62" s="56">
        <f t="shared" si="8"/>
        <v>41310.68850487913</v>
      </c>
      <c r="H62" s="57">
        <f t="shared" si="6"/>
        <v>108689.31149512087</v>
      </c>
      <c r="I62" s="56">
        <f t="shared" si="7"/>
        <v>7506664.882586133</v>
      </c>
      <c r="J62" s="58">
        <f t="shared" si="1"/>
        <v>53</v>
      </c>
      <c r="K62" s="63">
        <v>600</v>
      </c>
      <c r="L62" s="55">
        <f>IF(K62="","",VLOOKUP(D62,$X$15:$Y151,2))</f>
        <v>0.0025</v>
      </c>
      <c r="M62" s="66">
        <f t="shared" si="2"/>
        <v>8.825371276597128</v>
      </c>
      <c r="N62" s="66">
        <f t="shared" si="3"/>
        <v>591.1746287234029</v>
      </c>
      <c r="O62" s="65">
        <f t="shared" si="4"/>
        <v>38454.40738288813</v>
      </c>
      <c r="X62" s="75"/>
      <c r="Y62" s="80"/>
    </row>
    <row r="63" spans="1:25" ht="15" customHeight="1">
      <c r="A63" s="2"/>
      <c r="B63" s="59">
        <v>54</v>
      </c>
      <c r="C63" s="60">
        <v>150000</v>
      </c>
      <c r="D63" s="61">
        <v>40826</v>
      </c>
      <c r="E63" s="54">
        <f t="shared" si="5"/>
        <v>28</v>
      </c>
      <c r="F63" s="55">
        <f>IF(C63="","",VLOOKUP(D63,$V$3:$W152,2))</f>
        <v>0.06</v>
      </c>
      <c r="G63" s="56">
        <f t="shared" si="8"/>
        <v>34551.22466505398</v>
      </c>
      <c r="H63" s="57">
        <f t="shared" si="6"/>
        <v>115448.77533494603</v>
      </c>
      <c r="I63" s="56">
        <f t="shared" si="7"/>
        <v>7391216.107251187</v>
      </c>
      <c r="J63" s="58">
        <f t="shared" si="1"/>
        <v>54</v>
      </c>
      <c r="K63" s="63">
        <v>600</v>
      </c>
      <c r="L63" s="55">
        <f>IF(K63="","",VLOOKUP(D63,$X$15:$Y152,2))</f>
        <v>0.0025</v>
      </c>
      <c r="M63" s="66">
        <f t="shared" si="2"/>
        <v>7.374817854252518</v>
      </c>
      <c r="N63" s="66">
        <f t="shared" si="3"/>
        <v>592.6251821457474</v>
      </c>
      <c r="O63" s="65">
        <f t="shared" si="4"/>
        <v>37861.78220074238</v>
      </c>
      <c r="X63" s="75"/>
      <c r="Y63" s="80"/>
    </row>
    <row r="64" spans="1:25" ht="15" customHeight="1">
      <c r="A64" s="2"/>
      <c r="B64" s="59">
        <v>55</v>
      </c>
      <c r="C64" s="60">
        <v>150000</v>
      </c>
      <c r="D64" s="61">
        <v>40857</v>
      </c>
      <c r="E64" s="54">
        <f t="shared" si="5"/>
        <v>31</v>
      </c>
      <c r="F64" s="55">
        <f>IF(C64="","",VLOOKUP(D64,$V$3:$W153,2))</f>
        <v>0.06</v>
      </c>
      <c r="G64" s="56">
        <f t="shared" si="8"/>
        <v>37664.82728626632</v>
      </c>
      <c r="H64" s="57">
        <f t="shared" si="6"/>
        <v>112335.17271373369</v>
      </c>
      <c r="I64" s="56">
        <f t="shared" si="7"/>
        <v>7278880.934537454</v>
      </c>
      <c r="J64" s="58">
        <f t="shared" si="1"/>
        <v>55</v>
      </c>
      <c r="K64" s="63">
        <v>600</v>
      </c>
      <c r="L64" s="55">
        <f>IF(K64="","",VLOOKUP(D64,$X$15:$Y153,2))</f>
        <v>0.0025</v>
      </c>
      <c r="M64" s="66">
        <f t="shared" si="2"/>
        <v>8.039145535774068</v>
      </c>
      <c r="N64" s="66">
        <f t="shared" si="3"/>
        <v>591.9608544642259</v>
      </c>
      <c r="O64" s="65">
        <f t="shared" si="4"/>
        <v>37269.82134627816</v>
      </c>
      <c r="X64" s="75"/>
      <c r="Y64" s="80"/>
    </row>
    <row r="65" spans="1:25" ht="15" customHeight="1">
      <c r="A65" s="2"/>
      <c r="B65" s="59">
        <v>56</v>
      </c>
      <c r="C65" s="60">
        <v>150000</v>
      </c>
      <c r="D65" s="61">
        <v>40887</v>
      </c>
      <c r="E65" s="54">
        <f t="shared" si="5"/>
        <v>30</v>
      </c>
      <c r="F65" s="55">
        <f>IF(C65="","",VLOOKUP(D65,$V$3:$W154,2))</f>
        <v>0.06</v>
      </c>
      <c r="G65" s="56">
        <f t="shared" si="8"/>
        <v>35895.85118402032</v>
      </c>
      <c r="H65" s="57">
        <f t="shared" si="6"/>
        <v>114104.14881597969</v>
      </c>
      <c r="I65" s="56">
        <f t="shared" si="7"/>
        <v>7164776.785721474</v>
      </c>
      <c r="J65" s="58">
        <f t="shared" si="1"/>
        <v>56</v>
      </c>
      <c r="K65" s="63">
        <v>600</v>
      </c>
      <c r="L65" s="55">
        <f>IF(K65="","",VLOOKUP(D65,$X$15:$Y154,2))</f>
        <v>0.0025</v>
      </c>
      <c r="M65" s="66">
        <f t="shared" si="2"/>
        <v>7.65818246841332</v>
      </c>
      <c r="N65" s="66">
        <f t="shared" si="3"/>
        <v>592.3418175315867</v>
      </c>
      <c r="O65" s="65">
        <f t="shared" si="4"/>
        <v>36677.47952874657</v>
      </c>
      <c r="X65" s="75"/>
      <c r="Y65" s="80"/>
    </row>
    <row r="66" spans="1:25" ht="15" customHeight="1">
      <c r="A66" s="2"/>
      <c r="B66" s="59">
        <v>57</v>
      </c>
      <c r="C66" s="60">
        <v>150000</v>
      </c>
      <c r="D66" s="61">
        <v>40918</v>
      </c>
      <c r="E66" s="54">
        <f t="shared" si="5"/>
        <v>31</v>
      </c>
      <c r="F66" s="55">
        <f>IF(C66="","",VLOOKUP(D66,$V$3:$W155,2))</f>
        <v>0.07</v>
      </c>
      <c r="G66" s="56">
        <f t="shared" si="8"/>
        <v>42596.0702055222</v>
      </c>
      <c r="H66" s="57">
        <f t="shared" si="6"/>
        <v>107403.9297944778</v>
      </c>
      <c r="I66" s="56">
        <f t="shared" si="7"/>
        <v>7057372.855926996</v>
      </c>
      <c r="J66" s="58">
        <f t="shared" si="1"/>
        <v>57</v>
      </c>
      <c r="K66" s="63">
        <v>600</v>
      </c>
      <c r="L66" s="55">
        <f>IF(K66="","",VLOOKUP(D66,$X$15:$Y155,2))</f>
        <v>0</v>
      </c>
      <c r="M66" s="66">
        <f t="shared" si="2"/>
        <v>0</v>
      </c>
      <c r="N66" s="66">
        <f t="shared" si="3"/>
        <v>600</v>
      </c>
      <c r="O66" s="65">
        <f t="shared" si="4"/>
        <v>36077.47952874657</v>
      </c>
      <c r="X66" s="75"/>
      <c r="Y66" s="80"/>
    </row>
    <row r="67" spans="1:25" ht="15" customHeight="1">
      <c r="A67" s="2"/>
      <c r="B67" s="59">
        <v>58</v>
      </c>
      <c r="C67" s="60">
        <v>150000</v>
      </c>
      <c r="D67" s="61">
        <v>40949</v>
      </c>
      <c r="E67" s="54">
        <f t="shared" si="5"/>
        <v>31</v>
      </c>
      <c r="F67" s="55">
        <f>IF(C67="","",VLOOKUP(D67,$V$3:$W156,2))</f>
        <v>0.07</v>
      </c>
      <c r="G67" s="56">
        <f t="shared" si="8"/>
        <v>41957.53177359338</v>
      </c>
      <c r="H67" s="57">
        <f t="shared" si="6"/>
        <v>108042.46822640662</v>
      </c>
      <c r="I67" s="56">
        <f t="shared" si="7"/>
        <v>6949330.387700589</v>
      </c>
      <c r="J67" s="58">
        <f t="shared" si="1"/>
        <v>58</v>
      </c>
      <c r="K67" s="63">
        <v>600</v>
      </c>
      <c r="L67" s="55">
        <f>IF(K67="","",VLOOKUP(D67,$X$15:$Y156,2))</f>
        <v>0</v>
      </c>
      <c r="M67" s="66">
        <f t="shared" si="2"/>
        <v>0</v>
      </c>
      <c r="N67" s="66">
        <f t="shared" si="3"/>
        <v>600</v>
      </c>
      <c r="O67" s="65">
        <f t="shared" si="4"/>
        <v>35477.47952874657</v>
      </c>
      <c r="X67" s="75"/>
      <c r="Y67" s="80"/>
    </row>
    <row r="68" spans="1:25" ht="15" customHeight="1">
      <c r="A68" s="2"/>
      <c r="B68" s="59">
        <v>59</v>
      </c>
      <c r="C68" s="60">
        <v>150000</v>
      </c>
      <c r="D68" s="61">
        <v>40980</v>
      </c>
      <c r="E68" s="54">
        <f t="shared" si="5"/>
        <v>31</v>
      </c>
      <c r="F68" s="55">
        <f>IF(C68="","",VLOOKUP(D68,$V$3:$W157,2))</f>
        <v>0.07</v>
      </c>
      <c r="G68" s="56">
        <f t="shared" si="8"/>
        <v>41315.197099480225</v>
      </c>
      <c r="H68" s="57">
        <f t="shared" si="6"/>
        <v>108684.80290051977</v>
      </c>
      <c r="I68" s="56">
        <f t="shared" si="7"/>
        <v>6840645.584800069</v>
      </c>
      <c r="J68" s="58">
        <f t="shared" si="1"/>
        <v>59</v>
      </c>
      <c r="K68" s="63">
        <v>600</v>
      </c>
      <c r="L68" s="55">
        <f>IF(K68="","",VLOOKUP(D68,$X$15:$Y157,2))</f>
        <v>0</v>
      </c>
      <c r="M68" s="66">
        <f t="shared" si="2"/>
        <v>0</v>
      </c>
      <c r="N68" s="66">
        <f t="shared" si="3"/>
        <v>600</v>
      </c>
      <c r="O68" s="65">
        <f t="shared" si="4"/>
        <v>34877.47952874657</v>
      </c>
      <c r="X68" s="75"/>
      <c r="Y68" s="80"/>
    </row>
    <row r="69" spans="1:25" ht="15" customHeight="1">
      <c r="A69" s="2"/>
      <c r="B69" s="59">
        <v>60</v>
      </c>
      <c r="C69" s="60">
        <v>150000</v>
      </c>
      <c r="D69" s="61">
        <v>41009</v>
      </c>
      <c r="E69" s="54">
        <f t="shared" si="5"/>
        <v>29</v>
      </c>
      <c r="F69" s="55">
        <f>IF(C69="","",VLOOKUP(D69,$V$3:$W158,2))</f>
        <v>0.07</v>
      </c>
      <c r="G69" s="56">
        <f t="shared" si="8"/>
        <v>38045.23434834012</v>
      </c>
      <c r="H69" s="57">
        <f t="shared" si="6"/>
        <v>111954.76565165988</v>
      </c>
      <c r="I69" s="56">
        <f t="shared" si="7"/>
        <v>6728690.819148409</v>
      </c>
      <c r="J69" s="58">
        <f t="shared" si="1"/>
        <v>60</v>
      </c>
      <c r="K69" s="63">
        <v>600</v>
      </c>
      <c r="L69" s="55">
        <f>IF(K69="","",VLOOKUP(D69,$X$15:$Y158,2))</f>
        <v>0</v>
      </c>
      <c r="M69" s="66">
        <f t="shared" si="2"/>
        <v>0</v>
      </c>
      <c r="N69" s="66">
        <f t="shared" si="3"/>
        <v>600</v>
      </c>
      <c r="O69" s="65">
        <f t="shared" si="4"/>
        <v>34277.47952874657</v>
      </c>
      <c r="X69" s="75"/>
      <c r="Y69" s="80"/>
    </row>
    <row r="70" spans="1:25" ht="15" customHeight="1">
      <c r="A70" s="2"/>
      <c r="B70" s="59">
        <v>61</v>
      </c>
      <c r="C70" s="60">
        <v>150000</v>
      </c>
      <c r="D70" s="61">
        <v>41039</v>
      </c>
      <c r="E70" s="54">
        <f t="shared" si="5"/>
        <v>30</v>
      </c>
      <c r="F70" s="55">
        <f>IF(C70="","",VLOOKUP(D70,$V$3:$W159,2))</f>
        <v>0.07</v>
      </c>
      <c r="G70" s="56">
        <f t="shared" si="8"/>
        <v>38713.01567181277</v>
      </c>
      <c r="H70" s="57">
        <f t="shared" si="6"/>
        <v>111286.98432818723</v>
      </c>
      <c r="I70" s="56">
        <f t="shared" si="7"/>
        <v>6617403.834820222</v>
      </c>
      <c r="J70" s="58">
        <f t="shared" si="1"/>
        <v>61</v>
      </c>
      <c r="K70" s="63">
        <v>600</v>
      </c>
      <c r="L70" s="55">
        <f>IF(K70="","",VLOOKUP(D70,$X$15:$Y159,2))</f>
        <v>0</v>
      </c>
      <c r="M70" s="66">
        <f t="shared" si="2"/>
        <v>0</v>
      </c>
      <c r="N70" s="66">
        <f t="shared" si="3"/>
        <v>600</v>
      </c>
      <c r="O70" s="65">
        <f t="shared" si="4"/>
        <v>33677.47952874657</v>
      </c>
      <c r="X70" s="75"/>
      <c r="Y70" s="80"/>
    </row>
    <row r="71" spans="1:25" ht="15" customHeight="1">
      <c r="A71" s="2"/>
      <c r="B71" s="59">
        <v>62</v>
      </c>
      <c r="C71" s="60">
        <v>150000</v>
      </c>
      <c r="D71" s="61">
        <v>41071</v>
      </c>
      <c r="E71" s="54">
        <f t="shared" si="5"/>
        <v>32</v>
      </c>
      <c r="F71" s="55">
        <f>IF(C71="","",VLOOKUP(D71,$V$3:$W160,2))</f>
        <v>0.07</v>
      </c>
      <c r="G71" s="56">
        <f t="shared" si="8"/>
        <v>40610.91668492411</v>
      </c>
      <c r="H71" s="57">
        <f t="shared" si="6"/>
        <v>109389.0833150759</v>
      </c>
      <c r="I71" s="56">
        <f t="shared" si="7"/>
        <v>6508014.751505146</v>
      </c>
      <c r="J71" s="58">
        <f t="shared" si="1"/>
        <v>62</v>
      </c>
      <c r="K71" s="63">
        <v>600</v>
      </c>
      <c r="L71" s="55">
        <f>IF(K71="","",VLOOKUP(D71,$X$15:$Y160,2))</f>
        <v>0</v>
      </c>
      <c r="M71" s="66">
        <f t="shared" si="2"/>
        <v>0</v>
      </c>
      <c r="N71" s="66">
        <f t="shared" si="3"/>
        <v>600</v>
      </c>
      <c r="O71" s="65">
        <f t="shared" si="4"/>
        <v>33077.47952874657</v>
      </c>
      <c r="X71" s="75"/>
      <c r="Y71" s="80"/>
    </row>
    <row r="72" spans="1:25" ht="15" customHeight="1">
      <c r="A72" s="2"/>
      <c r="B72" s="59">
        <v>63</v>
      </c>
      <c r="C72" s="60">
        <v>150000</v>
      </c>
      <c r="D72" s="61">
        <v>41100</v>
      </c>
      <c r="E72" s="54">
        <f t="shared" si="5"/>
        <v>29</v>
      </c>
      <c r="F72" s="55">
        <f>IF(C72="","",VLOOKUP(D72,$V$3:$W161,2))</f>
        <v>0.07</v>
      </c>
      <c r="G72" s="56">
        <f t="shared" si="8"/>
        <v>36195.26012480945</v>
      </c>
      <c r="H72" s="57">
        <f t="shared" si="6"/>
        <v>113804.73987519054</v>
      </c>
      <c r="I72" s="56">
        <f t="shared" si="7"/>
        <v>6394210.011629955</v>
      </c>
      <c r="J72" s="58">
        <f t="shared" si="1"/>
        <v>63</v>
      </c>
      <c r="K72" s="63">
        <v>600</v>
      </c>
      <c r="L72" s="55">
        <f>IF(K72="","",VLOOKUP(D72,$X$15:$Y161,2))</f>
        <v>0</v>
      </c>
      <c r="M72" s="66">
        <f t="shared" si="2"/>
        <v>0</v>
      </c>
      <c r="N72" s="66">
        <f t="shared" si="3"/>
        <v>600</v>
      </c>
      <c r="O72" s="65">
        <f t="shared" si="4"/>
        <v>32477.479528746568</v>
      </c>
      <c r="X72" s="75"/>
      <c r="Y72" s="80"/>
    </row>
    <row r="73" spans="1:25" ht="15" customHeight="1">
      <c r="A73" s="2"/>
      <c r="B73" s="59">
        <v>64</v>
      </c>
      <c r="C73" s="60">
        <v>150000</v>
      </c>
      <c r="D73" s="61">
        <v>41131</v>
      </c>
      <c r="E73" s="54">
        <f t="shared" si="5"/>
        <v>31</v>
      </c>
      <c r="F73" s="55">
        <f>IF(C73="","",VLOOKUP(D73,$V$3:$W162,2))</f>
        <v>0.07</v>
      </c>
      <c r="G73" s="56">
        <f t="shared" si="8"/>
        <v>38014.8923979096</v>
      </c>
      <c r="H73" s="57">
        <f t="shared" si="6"/>
        <v>111985.1076020904</v>
      </c>
      <c r="I73" s="56">
        <f t="shared" si="7"/>
        <v>6282224.904027864</v>
      </c>
      <c r="J73" s="58">
        <f t="shared" si="1"/>
        <v>64</v>
      </c>
      <c r="K73" s="63">
        <v>600</v>
      </c>
      <c r="L73" s="55">
        <f>IF(K73="","",VLOOKUP(D73,$X$15:$Y162,2))</f>
        <v>0</v>
      </c>
      <c r="M73" s="66">
        <f t="shared" si="2"/>
        <v>0</v>
      </c>
      <c r="N73" s="66">
        <f t="shared" si="3"/>
        <v>600</v>
      </c>
      <c r="O73" s="65">
        <f t="shared" si="4"/>
        <v>31877.479528746568</v>
      </c>
      <c r="X73" s="75"/>
      <c r="Y73" s="80"/>
    </row>
    <row r="74" spans="1:25" ht="15" customHeight="1">
      <c r="A74" s="2"/>
      <c r="B74" s="59">
        <v>65</v>
      </c>
      <c r="C74" s="60">
        <v>150000</v>
      </c>
      <c r="D74" s="61">
        <v>41162</v>
      </c>
      <c r="E74" s="54">
        <f t="shared" si="5"/>
        <v>31</v>
      </c>
      <c r="F74" s="55">
        <f>IF(C74="","",VLOOKUP(D74,$V$3:$W163,2))</f>
        <v>0.07</v>
      </c>
      <c r="G74" s="56">
        <f t="shared" si="8"/>
        <v>37349.11792257662</v>
      </c>
      <c r="H74" s="57">
        <f t="shared" si="6"/>
        <v>112650.88207742339</v>
      </c>
      <c r="I74" s="56">
        <f t="shared" si="7"/>
        <v>6169574.0219504405</v>
      </c>
      <c r="J74" s="58">
        <f aca="true" t="shared" si="9" ref="J74:J137">B74</f>
        <v>65</v>
      </c>
      <c r="K74" s="63">
        <v>600</v>
      </c>
      <c r="L74" s="55">
        <f>IF(K74="","",VLOOKUP(D74,$X$15:$Y163,2))</f>
        <v>0</v>
      </c>
      <c r="M74" s="66">
        <f t="shared" si="2"/>
        <v>0</v>
      </c>
      <c r="N74" s="66">
        <f t="shared" si="3"/>
        <v>600</v>
      </c>
      <c r="O74" s="65">
        <f t="shared" si="4"/>
        <v>31277.479528746568</v>
      </c>
      <c r="X74" s="75"/>
      <c r="Y74" s="80"/>
    </row>
    <row r="75" spans="1:25" ht="15" customHeight="1">
      <c r="A75" s="2"/>
      <c r="B75" s="59">
        <v>66</v>
      </c>
      <c r="C75" s="60">
        <v>150000</v>
      </c>
      <c r="D75" s="61">
        <v>41192</v>
      </c>
      <c r="E75" s="54">
        <f t="shared" si="5"/>
        <v>30</v>
      </c>
      <c r="F75" s="55">
        <f>IF(C75="","",VLOOKUP(D75,$V$3:$W164,2))</f>
        <v>0.07</v>
      </c>
      <c r="G75" s="56">
        <f t="shared" si="8"/>
        <v>35496.1793043724</v>
      </c>
      <c r="H75" s="57">
        <f t="shared" si="6"/>
        <v>114503.8206956276</v>
      </c>
      <c r="I75" s="56">
        <f t="shared" si="7"/>
        <v>6055070.201254813</v>
      </c>
      <c r="J75" s="58">
        <f t="shared" si="9"/>
        <v>66</v>
      </c>
      <c r="K75" s="63">
        <v>600</v>
      </c>
      <c r="L75" s="55">
        <f>IF(K75="","",VLOOKUP(D75,$X$15:$Y164,2))</f>
        <v>0</v>
      </c>
      <c r="M75" s="66">
        <f t="shared" si="2"/>
        <v>0</v>
      </c>
      <c r="N75" s="66">
        <f t="shared" si="3"/>
        <v>600</v>
      </c>
      <c r="O75" s="65">
        <f t="shared" si="4"/>
        <v>30677.479528746568</v>
      </c>
      <c r="X75" s="75"/>
      <c r="Y75" s="80"/>
    </row>
    <row r="76" spans="1:25" ht="15" customHeight="1">
      <c r="A76" s="2"/>
      <c r="B76" s="59">
        <v>67</v>
      </c>
      <c r="C76" s="60">
        <v>150000</v>
      </c>
      <c r="D76" s="61">
        <v>41223</v>
      </c>
      <c r="E76" s="54">
        <f t="shared" si="5"/>
        <v>31</v>
      </c>
      <c r="F76" s="55">
        <f>IF(C76="","",VLOOKUP(D76,$V$3:$W165,2))</f>
        <v>0.07</v>
      </c>
      <c r="G76" s="56">
        <f t="shared" si="8"/>
        <v>35998.636538966966</v>
      </c>
      <c r="H76" s="57">
        <f t="shared" si="6"/>
        <v>114001.36346103303</v>
      </c>
      <c r="I76" s="56">
        <f t="shared" si="7"/>
        <v>5941068.83779378</v>
      </c>
      <c r="J76" s="58">
        <f t="shared" si="9"/>
        <v>67</v>
      </c>
      <c r="K76" s="63">
        <v>600</v>
      </c>
      <c r="L76" s="55">
        <f>IF(K76="","",VLOOKUP(D76,$X$15:$Y165,2))</f>
        <v>0</v>
      </c>
      <c r="M76" s="66">
        <f aca="true" t="shared" si="10" ref="M76:M139">IF(K76="","",O75*E76*L76/365)</f>
        <v>0</v>
      </c>
      <c r="N76" s="66">
        <f aca="true" t="shared" si="11" ref="N76:N139">IF(M76="","",K76-M76)</f>
        <v>600</v>
      </c>
      <c r="O76" s="65">
        <f aca="true" t="shared" si="12" ref="O76:O139">IF(K76="","",O75-N76)</f>
        <v>30077.479528746568</v>
      </c>
      <c r="X76" s="75"/>
      <c r="Y76" s="80"/>
    </row>
    <row r="77" spans="1:25" ht="15" customHeight="1">
      <c r="A77" s="2"/>
      <c r="B77" s="59">
        <v>68</v>
      </c>
      <c r="C77" s="60">
        <v>150000</v>
      </c>
      <c r="D77" s="61">
        <v>41253</v>
      </c>
      <c r="E77" s="54">
        <f aca="true" t="shared" si="13" ref="E77:E140">IF(D77="","",D77-D76)</f>
        <v>30</v>
      </c>
      <c r="F77" s="55">
        <f>IF(C77="","",VLOOKUP(D77,$V$3:$W166,2))</f>
        <v>0.07</v>
      </c>
      <c r="G77" s="56">
        <f t="shared" si="8"/>
        <v>34181.49194347106</v>
      </c>
      <c r="H77" s="57">
        <f aca="true" t="shared" si="14" ref="H77:H140">IF(C77="","",C77-G77)</f>
        <v>115818.50805652894</v>
      </c>
      <c r="I77" s="56">
        <f aca="true" t="shared" si="15" ref="I77:I140">IF(C77="","",I76-H77)</f>
        <v>5825250.329737251</v>
      </c>
      <c r="J77" s="58">
        <f t="shared" si="9"/>
        <v>68</v>
      </c>
      <c r="K77" s="63">
        <v>600</v>
      </c>
      <c r="L77" s="55">
        <f>IF(K77="","",VLOOKUP(D77,$X$15:$Y166,2))</f>
        <v>0</v>
      </c>
      <c r="M77" s="66">
        <f t="shared" si="10"/>
        <v>0</v>
      </c>
      <c r="N77" s="66">
        <f t="shared" si="11"/>
        <v>600</v>
      </c>
      <c r="O77" s="65">
        <f t="shared" si="12"/>
        <v>29477.479528746568</v>
      </c>
      <c r="X77" s="75"/>
      <c r="Y77" s="80"/>
    </row>
    <row r="78" spans="1:25" ht="15" customHeight="1">
      <c r="A78" s="2"/>
      <c r="B78" s="59">
        <v>69</v>
      </c>
      <c r="C78" s="60">
        <v>150000</v>
      </c>
      <c r="D78" s="62">
        <v>41284</v>
      </c>
      <c r="E78" s="54">
        <f t="shared" si="13"/>
        <v>31</v>
      </c>
      <c r="F78" s="55">
        <f>IF(C78="","",VLOOKUP(D78,$V$3:$W167,2))</f>
        <v>0.0575</v>
      </c>
      <c r="G78" s="56">
        <f t="shared" si="8"/>
        <v>28447.969076045618</v>
      </c>
      <c r="H78" s="57">
        <f t="shared" si="14"/>
        <v>121552.03092395439</v>
      </c>
      <c r="I78" s="56">
        <f t="shared" si="15"/>
        <v>5703698.2988132965</v>
      </c>
      <c r="J78" s="58">
        <f t="shared" si="9"/>
        <v>69</v>
      </c>
      <c r="K78" s="63">
        <v>600</v>
      </c>
      <c r="L78" s="55">
        <f>IF(K78="","",VLOOKUP(D78,$X$15:$Y167,2))</f>
        <v>0</v>
      </c>
      <c r="M78" s="66">
        <f t="shared" si="10"/>
        <v>0</v>
      </c>
      <c r="N78" s="66">
        <f t="shared" si="11"/>
        <v>600</v>
      </c>
      <c r="O78" s="65">
        <f t="shared" si="12"/>
        <v>28877.479528746568</v>
      </c>
      <c r="X78" s="75"/>
      <c r="Y78" s="80"/>
    </row>
    <row r="79" spans="1:25" ht="15" customHeight="1">
      <c r="A79" s="2"/>
      <c r="B79" s="59">
        <v>70</v>
      </c>
      <c r="C79" s="60">
        <v>150000</v>
      </c>
      <c r="D79" s="62">
        <v>41316</v>
      </c>
      <c r="E79" s="54">
        <f t="shared" si="13"/>
        <v>32</v>
      </c>
      <c r="F79" s="55">
        <f>IF(C79="","",VLOOKUP(D79,$V$3:$W168,2))</f>
        <v>0.0575</v>
      </c>
      <c r="G79" s="56">
        <f aca="true" t="shared" si="16" ref="G79:G142">IF(C79="","",I78*F79*E79/365)</f>
        <v>28752.890054291685</v>
      </c>
      <c r="H79" s="57">
        <f t="shared" si="14"/>
        <v>121247.10994570832</v>
      </c>
      <c r="I79" s="56">
        <f t="shared" si="15"/>
        <v>5582451.1888675885</v>
      </c>
      <c r="J79" s="58">
        <f t="shared" si="9"/>
        <v>70</v>
      </c>
      <c r="K79" s="63">
        <v>600</v>
      </c>
      <c r="L79" s="55">
        <f>IF(K79="","",VLOOKUP(D79,$X$15:$Y168,2))</f>
        <v>0</v>
      </c>
      <c r="M79" s="66">
        <f t="shared" si="10"/>
        <v>0</v>
      </c>
      <c r="N79" s="66">
        <f t="shared" si="11"/>
        <v>600</v>
      </c>
      <c r="O79" s="65">
        <f t="shared" si="12"/>
        <v>28277.479528746568</v>
      </c>
      <c r="X79" s="75"/>
      <c r="Y79" s="80"/>
    </row>
    <row r="80" spans="1:25" ht="15" customHeight="1">
      <c r="A80" s="2"/>
      <c r="B80" s="59">
        <v>71</v>
      </c>
      <c r="C80" s="60">
        <v>150000</v>
      </c>
      <c r="D80" s="62">
        <v>41344</v>
      </c>
      <c r="E80" s="54">
        <f t="shared" si="13"/>
        <v>28</v>
      </c>
      <c r="F80" s="55">
        <f>IF(C80="","",VLOOKUP(D80,$V$3:$W169,2))</f>
        <v>0.0575</v>
      </c>
      <c r="G80" s="56">
        <f t="shared" si="16"/>
        <v>24623.96277829265</v>
      </c>
      <c r="H80" s="57">
        <f t="shared" si="14"/>
        <v>125376.03722170735</v>
      </c>
      <c r="I80" s="56">
        <f t="shared" si="15"/>
        <v>5457075.151645881</v>
      </c>
      <c r="J80" s="58">
        <f t="shared" si="9"/>
        <v>71</v>
      </c>
      <c r="K80" s="63">
        <v>600</v>
      </c>
      <c r="L80" s="55">
        <f>IF(K80="","",VLOOKUP(D80,$X$15:$Y169,2))</f>
        <v>0</v>
      </c>
      <c r="M80" s="66">
        <f t="shared" si="10"/>
        <v>0</v>
      </c>
      <c r="N80" s="66">
        <f t="shared" si="11"/>
        <v>600</v>
      </c>
      <c r="O80" s="65">
        <f t="shared" si="12"/>
        <v>27677.479528746568</v>
      </c>
      <c r="X80" s="75"/>
      <c r="Y80" s="80"/>
    </row>
    <row r="81" spans="1:25" ht="15" customHeight="1">
      <c r="A81" s="2"/>
      <c r="B81" s="59">
        <v>72</v>
      </c>
      <c r="C81" s="60">
        <v>150000</v>
      </c>
      <c r="D81" s="62">
        <v>41374</v>
      </c>
      <c r="E81" s="54">
        <f t="shared" si="13"/>
        <v>30</v>
      </c>
      <c r="F81" s="55">
        <f>IF(C81="","",VLOOKUP(D81,$V$3:$W170,2))</f>
        <v>0.0575</v>
      </c>
      <c r="G81" s="56">
        <f t="shared" si="16"/>
        <v>25790.2866755867</v>
      </c>
      <c r="H81" s="57">
        <f t="shared" si="14"/>
        <v>124209.7133244133</v>
      </c>
      <c r="I81" s="56">
        <f t="shared" si="15"/>
        <v>5332865.4383214675</v>
      </c>
      <c r="J81" s="58">
        <f t="shared" si="9"/>
        <v>72</v>
      </c>
      <c r="K81" s="63">
        <v>600</v>
      </c>
      <c r="L81" s="55">
        <f>IF(K81="","",VLOOKUP(D81,$X$15:$Y170,2))</f>
        <v>0</v>
      </c>
      <c r="M81" s="66">
        <f t="shared" si="10"/>
        <v>0</v>
      </c>
      <c r="N81" s="66">
        <f t="shared" si="11"/>
        <v>600</v>
      </c>
      <c r="O81" s="65">
        <f t="shared" si="12"/>
        <v>27077.479528746568</v>
      </c>
      <c r="X81" s="75"/>
      <c r="Y81" s="80"/>
    </row>
    <row r="82" spans="1:25" ht="15" customHeight="1">
      <c r="A82" s="2"/>
      <c r="B82" s="59">
        <v>73</v>
      </c>
      <c r="C82" s="60">
        <v>150000</v>
      </c>
      <c r="D82" s="62">
        <v>41405</v>
      </c>
      <c r="E82" s="54">
        <f t="shared" si="13"/>
        <v>31</v>
      </c>
      <c r="F82" s="55">
        <f>IF(C82="","",VLOOKUP(D82,$V$3:$W171,2))</f>
        <v>0.0575</v>
      </c>
      <c r="G82" s="56">
        <f t="shared" si="16"/>
        <v>26043.377106323333</v>
      </c>
      <c r="H82" s="57">
        <f t="shared" si="14"/>
        <v>123956.62289367667</v>
      </c>
      <c r="I82" s="56">
        <f t="shared" si="15"/>
        <v>5208908.81542779</v>
      </c>
      <c r="J82" s="58">
        <f t="shared" si="9"/>
        <v>73</v>
      </c>
      <c r="K82" s="63">
        <v>600</v>
      </c>
      <c r="L82" s="55">
        <f>IF(K82="","",VLOOKUP(D82,$X$15:$Y171,2))</f>
        <v>0</v>
      </c>
      <c r="M82" s="66">
        <f t="shared" si="10"/>
        <v>0</v>
      </c>
      <c r="N82" s="66">
        <f t="shared" si="11"/>
        <v>600</v>
      </c>
      <c r="O82" s="65">
        <f t="shared" si="12"/>
        <v>26477.479528746568</v>
      </c>
      <c r="Q82" s="77"/>
      <c r="X82" s="75"/>
      <c r="Y82" s="80"/>
    </row>
    <row r="83" spans="1:25" ht="15" customHeight="1">
      <c r="A83" s="2"/>
      <c r="B83" s="59">
        <v>74</v>
      </c>
      <c r="C83" s="60">
        <v>150000</v>
      </c>
      <c r="D83" s="62">
        <v>41436</v>
      </c>
      <c r="E83" s="54">
        <f t="shared" si="13"/>
        <v>31</v>
      </c>
      <c r="F83" s="55">
        <f>IF(C83="","",VLOOKUP(D83,$V$3:$W172,2))</f>
        <v>0.0575</v>
      </c>
      <c r="G83" s="56">
        <f t="shared" si="16"/>
        <v>25438.02729726037</v>
      </c>
      <c r="H83" s="57">
        <f t="shared" si="14"/>
        <v>124561.97270273963</v>
      </c>
      <c r="I83" s="56">
        <f t="shared" si="15"/>
        <v>5084346.842725051</v>
      </c>
      <c r="J83" s="58">
        <f t="shared" si="9"/>
        <v>74</v>
      </c>
      <c r="K83" s="63">
        <v>600</v>
      </c>
      <c r="L83" s="55">
        <f>IF(K83="","",VLOOKUP(D83,$X$15:$Y172,2))</f>
        <v>0</v>
      </c>
      <c r="M83" s="66">
        <f t="shared" si="10"/>
        <v>0</v>
      </c>
      <c r="N83" s="66">
        <f t="shared" si="11"/>
        <v>600</v>
      </c>
      <c r="O83" s="65">
        <f t="shared" si="12"/>
        <v>25877.479528746568</v>
      </c>
      <c r="X83" s="75"/>
      <c r="Y83" s="80"/>
    </row>
    <row r="84" spans="1:25" ht="15" customHeight="1">
      <c r="A84" s="2"/>
      <c r="B84" s="59">
        <v>75</v>
      </c>
      <c r="C84" s="60">
        <v>150000</v>
      </c>
      <c r="D84" s="62">
        <v>41466</v>
      </c>
      <c r="E84" s="54">
        <f t="shared" si="13"/>
        <v>30</v>
      </c>
      <c r="F84" s="55">
        <f>IF(C84="","",VLOOKUP(D84,$V$3:$W173,2))</f>
        <v>0.0425</v>
      </c>
      <c r="G84" s="56">
        <f t="shared" si="16"/>
        <v>17760.389656094358</v>
      </c>
      <c r="H84" s="57">
        <f t="shared" si="14"/>
        <v>132239.61034390563</v>
      </c>
      <c r="I84" s="56">
        <f t="shared" si="15"/>
        <v>4952107.232381145</v>
      </c>
      <c r="J84" s="58">
        <f t="shared" si="9"/>
        <v>75</v>
      </c>
      <c r="K84" s="63">
        <v>600</v>
      </c>
      <c r="L84" s="55">
        <f>IF(K84="","",VLOOKUP(D84,$X$15:$Y173,2))</f>
        <v>0</v>
      </c>
      <c r="M84" s="66">
        <f t="shared" si="10"/>
        <v>0</v>
      </c>
      <c r="N84" s="66">
        <f t="shared" si="11"/>
        <v>600</v>
      </c>
      <c r="O84" s="65">
        <f t="shared" si="12"/>
        <v>25277.479528746568</v>
      </c>
      <c r="X84" s="75"/>
      <c r="Y84" s="80"/>
    </row>
    <row r="85" spans="1:25" ht="15" customHeight="1">
      <c r="A85" s="2"/>
      <c r="B85" s="59">
        <v>76</v>
      </c>
      <c r="C85" s="19"/>
      <c r="D85" s="19"/>
      <c r="E85" s="54">
        <f t="shared" si="13"/>
      </c>
      <c r="F85" s="55">
        <f>IF(C85="","",VLOOKUP(D85,$V$3:$W174,2))</f>
      </c>
      <c r="G85" s="56">
        <f t="shared" si="16"/>
      </c>
      <c r="H85" s="57">
        <f t="shared" si="14"/>
      </c>
      <c r="I85" s="56">
        <f t="shared" si="15"/>
      </c>
      <c r="J85" s="58">
        <f t="shared" si="9"/>
        <v>76</v>
      </c>
      <c r="K85" s="78"/>
      <c r="L85" s="64">
        <f>IF(K85="","",VLOOKUP(D85,$X$15:$Y174,2))</f>
      </c>
      <c r="M85" s="66">
        <f t="shared" si="10"/>
      </c>
      <c r="N85" s="66">
        <f t="shared" si="11"/>
      </c>
      <c r="O85" s="65">
        <f t="shared" si="12"/>
      </c>
      <c r="X85" s="75"/>
      <c r="Y85" s="80"/>
    </row>
    <row r="86" spans="1:25" ht="15" customHeight="1">
      <c r="A86" s="2"/>
      <c r="B86" s="59">
        <v>77</v>
      </c>
      <c r="C86" s="19"/>
      <c r="D86" s="19"/>
      <c r="E86" s="54">
        <f t="shared" si="13"/>
      </c>
      <c r="F86" s="55">
        <f>IF(C86="","",VLOOKUP(D86,$V$3:$W175,2))</f>
      </c>
      <c r="G86" s="56">
        <f t="shared" si="16"/>
      </c>
      <c r="H86" s="57">
        <f t="shared" si="14"/>
      </c>
      <c r="I86" s="56">
        <f t="shared" si="15"/>
      </c>
      <c r="J86" s="58">
        <f t="shared" si="9"/>
        <v>77</v>
      </c>
      <c r="K86" s="78"/>
      <c r="L86" s="64">
        <f>IF(K86="","",VLOOKUP(D86,$X$15:$Y175,2))</f>
      </c>
      <c r="M86" s="66">
        <f t="shared" si="10"/>
      </c>
      <c r="N86" s="66">
        <f t="shared" si="11"/>
      </c>
      <c r="O86" s="65">
        <f t="shared" si="12"/>
      </c>
      <c r="X86" s="75"/>
      <c r="Y86" s="80"/>
    </row>
    <row r="87" spans="1:25" ht="15" customHeight="1">
      <c r="A87" s="2"/>
      <c r="B87" s="59">
        <v>78</v>
      </c>
      <c r="C87" s="19"/>
      <c r="D87" s="19"/>
      <c r="E87" s="54">
        <f t="shared" si="13"/>
      </c>
      <c r="F87" s="55">
        <f>IF(C87="","",VLOOKUP(D87,$V$3:$W176,2))</f>
      </c>
      <c r="G87" s="56">
        <f t="shared" si="16"/>
      </c>
      <c r="H87" s="57">
        <f t="shared" si="14"/>
      </c>
      <c r="I87" s="56">
        <f t="shared" si="15"/>
      </c>
      <c r="J87" s="58">
        <f t="shared" si="9"/>
        <v>78</v>
      </c>
      <c r="K87" s="78"/>
      <c r="L87" s="64">
        <f>IF(K87="","",VLOOKUP(D87,$X$15:$Y176,2))</f>
      </c>
      <c r="M87" s="66">
        <f t="shared" si="10"/>
      </c>
      <c r="N87" s="66">
        <f t="shared" si="11"/>
      </c>
      <c r="O87" s="65">
        <f t="shared" si="12"/>
      </c>
      <c r="X87" s="75"/>
      <c r="Y87" s="80"/>
    </row>
    <row r="88" spans="1:25" ht="15" customHeight="1">
      <c r="A88" s="2"/>
      <c r="B88" s="59">
        <v>79</v>
      </c>
      <c r="C88" s="19"/>
      <c r="D88" s="19"/>
      <c r="E88" s="54">
        <f t="shared" si="13"/>
      </c>
      <c r="F88" s="55">
        <f>IF(C88="","",VLOOKUP(D88,$V$3:$W177,2))</f>
      </c>
      <c r="G88" s="56">
        <f t="shared" si="16"/>
      </c>
      <c r="H88" s="57">
        <f t="shared" si="14"/>
      </c>
      <c r="I88" s="56">
        <f t="shared" si="15"/>
      </c>
      <c r="J88" s="58">
        <f t="shared" si="9"/>
        <v>79</v>
      </c>
      <c r="K88" s="78"/>
      <c r="L88" s="64">
        <f>IF(K88="","",VLOOKUP(D88,$X$15:$Y177,2))</f>
      </c>
      <c r="M88" s="66">
        <f t="shared" si="10"/>
      </c>
      <c r="N88" s="66">
        <f t="shared" si="11"/>
      </c>
      <c r="O88" s="65">
        <f t="shared" si="12"/>
      </c>
      <c r="X88" s="75"/>
      <c r="Y88" s="80"/>
    </row>
    <row r="89" spans="1:25" ht="15" customHeight="1">
      <c r="A89" s="2"/>
      <c r="B89" s="59">
        <v>80</v>
      </c>
      <c r="C89" s="19"/>
      <c r="D89" s="19"/>
      <c r="E89" s="54">
        <f t="shared" si="13"/>
      </c>
      <c r="F89" s="55">
        <f>IF(C89="","",VLOOKUP(D89,$V$3:$W178,2))</f>
      </c>
      <c r="G89" s="56">
        <f t="shared" si="16"/>
      </c>
      <c r="H89" s="57">
        <f t="shared" si="14"/>
      </c>
      <c r="I89" s="56">
        <f t="shared" si="15"/>
      </c>
      <c r="J89" s="58">
        <f t="shared" si="9"/>
        <v>80</v>
      </c>
      <c r="K89" s="78"/>
      <c r="L89" s="64">
        <f>IF(K89="","",VLOOKUP(D89,$X$15:$Y178,2))</f>
      </c>
      <c r="M89" s="66">
        <f t="shared" si="10"/>
      </c>
      <c r="N89" s="66">
        <f t="shared" si="11"/>
      </c>
      <c r="O89" s="65">
        <f t="shared" si="12"/>
      </c>
      <c r="X89" s="75"/>
      <c r="Y89" s="80"/>
    </row>
    <row r="90" spans="1:25" ht="15" customHeight="1">
      <c r="A90" s="2"/>
      <c r="B90" s="59">
        <v>81</v>
      </c>
      <c r="C90" s="19"/>
      <c r="D90" s="19"/>
      <c r="E90" s="54">
        <f t="shared" si="13"/>
      </c>
      <c r="F90" s="55">
        <f>IF(C90="","",VLOOKUP(D90,$V$3:$W179,2))</f>
      </c>
      <c r="G90" s="56">
        <f t="shared" si="16"/>
      </c>
      <c r="H90" s="57">
        <f t="shared" si="14"/>
      </c>
      <c r="I90" s="56">
        <f t="shared" si="15"/>
      </c>
      <c r="J90" s="58">
        <f t="shared" si="9"/>
        <v>81</v>
      </c>
      <c r="K90" s="78"/>
      <c r="L90" s="64">
        <f>IF(K90="","",VLOOKUP(D90,$X$15:$Y179,2))</f>
      </c>
      <c r="M90" s="66">
        <f t="shared" si="10"/>
      </c>
      <c r="N90" s="66">
        <f t="shared" si="11"/>
      </c>
      <c r="O90" s="65">
        <f t="shared" si="12"/>
      </c>
      <c r="X90" s="81"/>
      <c r="Y90" s="81"/>
    </row>
    <row r="91" spans="1:25" ht="15" customHeight="1">
      <c r="A91" s="2"/>
      <c r="B91" s="59">
        <v>82</v>
      </c>
      <c r="C91" s="19"/>
      <c r="D91" s="19"/>
      <c r="E91" s="54">
        <f t="shared" si="13"/>
      </c>
      <c r="F91" s="55">
        <f>IF(C91="","",VLOOKUP(D91,$V$3:$W180,2))</f>
      </c>
      <c r="G91" s="56">
        <f t="shared" si="16"/>
      </c>
      <c r="H91" s="57">
        <f t="shared" si="14"/>
      </c>
      <c r="I91" s="56">
        <f t="shared" si="15"/>
      </c>
      <c r="J91" s="58">
        <f t="shared" si="9"/>
        <v>82</v>
      </c>
      <c r="K91" s="78"/>
      <c r="L91" s="64">
        <f>IF(K91="","",VLOOKUP(D91,$X$15:$Y180,2))</f>
      </c>
      <c r="M91" s="66">
        <f t="shared" si="10"/>
      </c>
      <c r="N91" s="66">
        <f t="shared" si="11"/>
      </c>
      <c r="O91" s="65">
        <f t="shared" si="12"/>
      </c>
      <c r="X91" s="81"/>
      <c r="Y91" s="81"/>
    </row>
    <row r="92" spans="1:25" ht="15" customHeight="1">
      <c r="A92" s="2"/>
      <c r="B92" s="59">
        <v>83</v>
      </c>
      <c r="C92" s="19"/>
      <c r="D92" s="19"/>
      <c r="E92" s="54">
        <f t="shared" si="13"/>
      </c>
      <c r="F92" s="55">
        <f>IF(C92="","",VLOOKUP(D92,$V$3:$W181,2))</f>
      </c>
      <c r="G92" s="56">
        <f t="shared" si="16"/>
      </c>
      <c r="H92" s="57">
        <f t="shared" si="14"/>
      </c>
      <c r="I92" s="56">
        <f t="shared" si="15"/>
      </c>
      <c r="J92" s="58">
        <f t="shared" si="9"/>
        <v>83</v>
      </c>
      <c r="K92" s="78"/>
      <c r="L92" s="64">
        <f>IF(K92="","",VLOOKUP(D92,$X$15:$Y181,2))</f>
      </c>
      <c r="M92" s="66">
        <f t="shared" si="10"/>
      </c>
      <c r="N92" s="66">
        <f t="shared" si="11"/>
      </c>
      <c r="O92" s="65">
        <f t="shared" si="12"/>
      </c>
      <c r="X92" s="81"/>
      <c r="Y92" s="81"/>
    </row>
    <row r="93" spans="1:25" ht="15" customHeight="1">
      <c r="A93" s="2"/>
      <c r="B93" s="59">
        <v>84</v>
      </c>
      <c r="C93" s="19"/>
      <c r="D93" s="19"/>
      <c r="E93" s="54">
        <f t="shared" si="13"/>
      </c>
      <c r="F93" s="55">
        <f>IF(C93="","",VLOOKUP(D93,$V$3:$W182,2))</f>
      </c>
      <c r="G93" s="56">
        <f t="shared" si="16"/>
      </c>
      <c r="H93" s="57">
        <f t="shared" si="14"/>
      </c>
      <c r="I93" s="56">
        <f t="shared" si="15"/>
      </c>
      <c r="J93" s="58">
        <f t="shared" si="9"/>
        <v>84</v>
      </c>
      <c r="K93" s="78"/>
      <c r="L93" s="64">
        <f>IF(K93="","",VLOOKUP(D93,$X$15:$Y182,2))</f>
      </c>
      <c r="M93" s="66">
        <f t="shared" si="10"/>
      </c>
      <c r="N93" s="66">
        <f t="shared" si="11"/>
      </c>
      <c r="O93" s="65">
        <f t="shared" si="12"/>
      </c>
      <c r="X93" s="81"/>
      <c r="Y93" s="81"/>
    </row>
    <row r="94" spans="1:25" ht="15" customHeight="1">
      <c r="A94" s="2"/>
      <c r="B94" s="59">
        <v>85</v>
      </c>
      <c r="C94" s="19"/>
      <c r="D94" s="19"/>
      <c r="E94" s="54">
        <f t="shared" si="13"/>
      </c>
      <c r="F94" s="55">
        <f>IF(C94="","",VLOOKUP(D94,$V$3:$W183,2))</f>
      </c>
      <c r="G94" s="56">
        <f t="shared" si="16"/>
      </c>
      <c r="H94" s="57">
        <f t="shared" si="14"/>
      </c>
      <c r="I94" s="56">
        <f t="shared" si="15"/>
      </c>
      <c r="J94" s="58">
        <f t="shared" si="9"/>
        <v>85</v>
      </c>
      <c r="K94" s="78"/>
      <c r="L94" s="64">
        <f>IF(K94="","",VLOOKUP(D94,$X$15:$Y183,2))</f>
      </c>
      <c r="M94" s="66">
        <f t="shared" si="10"/>
      </c>
      <c r="N94" s="66">
        <f t="shared" si="11"/>
      </c>
      <c r="O94" s="65">
        <f t="shared" si="12"/>
      </c>
      <c r="X94" s="81"/>
      <c r="Y94" s="81"/>
    </row>
    <row r="95" spans="1:25" ht="15" customHeight="1">
      <c r="A95" s="2"/>
      <c r="B95" s="59">
        <v>86</v>
      </c>
      <c r="C95" s="19"/>
      <c r="D95" s="19"/>
      <c r="E95" s="54">
        <f t="shared" si="13"/>
      </c>
      <c r="F95" s="55">
        <f>IF(C95="","",VLOOKUP(D95,$V$3:$W184,2))</f>
      </c>
      <c r="G95" s="56">
        <f t="shared" si="16"/>
      </c>
      <c r="H95" s="57">
        <f t="shared" si="14"/>
      </c>
      <c r="I95" s="56">
        <f t="shared" si="15"/>
      </c>
      <c r="J95" s="58">
        <f t="shared" si="9"/>
        <v>86</v>
      </c>
      <c r="K95" s="78"/>
      <c r="L95" s="64">
        <f>IF(K95="","",VLOOKUP(D95,$X$15:$Y184,2))</f>
      </c>
      <c r="M95" s="66">
        <f t="shared" si="10"/>
      </c>
      <c r="N95" s="66">
        <f t="shared" si="11"/>
      </c>
      <c r="O95" s="65">
        <f t="shared" si="12"/>
      </c>
      <c r="X95" s="81"/>
      <c r="Y95" s="81"/>
    </row>
    <row r="96" spans="1:25" ht="15" customHeight="1">
      <c r="A96" s="2"/>
      <c r="B96" s="59">
        <v>87</v>
      </c>
      <c r="C96" s="19"/>
      <c r="D96" s="19"/>
      <c r="E96" s="54">
        <f t="shared" si="13"/>
      </c>
      <c r="F96" s="55">
        <f>IF(C96="","",VLOOKUP(D96,$V$3:$W185,2))</f>
      </c>
      <c r="G96" s="56">
        <f t="shared" si="16"/>
      </c>
      <c r="H96" s="57">
        <f t="shared" si="14"/>
      </c>
      <c r="I96" s="56">
        <f t="shared" si="15"/>
      </c>
      <c r="J96" s="58">
        <f t="shared" si="9"/>
        <v>87</v>
      </c>
      <c r="K96" s="78"/>
      <c r="L96" s="64">
        <f>IF(K96="","",VLOOKUP(D96,$X$15:$Y185,2))</f>
      </c>
      <c r="M96" s="66">
        <f t="shared" si="10"/>
      </c>
      <c r="N96" s="66">
        <f t="shared" si="11"/>
      </c>
      <c r="O96" s="65">
        <f t="shared" si="12"/>
      </c>
      <c r="X96" s="81"/>
      <c r="Y96" s="81"/>
    </row>
    <row r="97" spans="1:25" ht="15" customHeight="1">
      <c r="A97" s="2"/>
      <c r="B97" s="59">
        <v>88</v>
      </c>
      <c r="C97" s="19"/>
      <c r="D97" s="19"/>
      <c r="E97" s="54">
        <f t="shared" si="13"/>
      </c>
      <c r="F97" s="55">
        <f>IF(C97="","",VLOOKUP(D97,$V$3:$W186,2))</f>
      </c>
      <c r="G97" s="56">
        <f t="shared" si="16"/>
      </c>
      <c r="H97" s="57">
        <f t="shared" si="14"/>
      </c>
      <c r="I97" s="56">
        <f t="shared" si="15"/>
      </c>
      <c r="J97" s="58">
        <f t="shared" si="9"/>
        <v>88</v>
      </c>
      <c r="K97" s="78"/>
      <c r="L97" s="64">
        <f>IF(K97="","",VLOOKUP(D97,$X$15:$Y186,2))</f>
      </c>
      <c r="M97" s="66">
        <f t="shared" si="10"/>
      </c>
      <c r="N97" s="66">
        <f t="shared" si="11"/>
      </c>
      <c r="O97" s="65">
        <f t="shared" si="12"/>
      </c>
      <c r="X97" s="81"/>
      <c r="Y97" s="81"/>
    </row>
    <row r="98" spans="1:25" ht="15" customHeight="1">
      <c r="A98" s="2"/>
      <c r="B98" s="59">
        <v>89</v>
      </c>
      <c r="C98" s="19"/>
      <c r="D98" s="19"/>
      <c r="E98" s="54">
        <f t="shared" si="13"/>
      </c>
      <c r="F98" s="55">
        <f>IF(C98="","",VLOOKUP(D98,$V$3:$W187,2))</f>
      </c>
      <c r="G98" s="56">
        <f t="shared" si="16"/>
      </c>
      <c r="H98" s="57">
        <f t="shared" si="14"/>
      </c>
      <c r="I98" s="56">
        <f t="shared" si="15"/>
      </c>
      <c r="J98" s="58">
        <f t="shared" si="9"/>
        <v>89</v>
      </c>
      <c r="K98" s="78"/>
      <c r="L98" s="64">
        <f>IF(K98="","",VLOOKUP(D98,$X$15:$Y187,2))</f>
      </c>
      <c r="M98" s="66">
        <f t="shared" si="10"/>
      </c>
      <c r="N98" s="66">
        <f t="shared" si="11"/>
      </c>
      <c r="O98" s="65">
        <f t="shared" si="12"/>
      </c>
      <c r="X98" s="81"/>
      <c r="Y98" s="81"/>
    </row>
    <row r="99" spans="1:25" ht="15" customHeight="1">
      <c r="A99" s="2"/>
      <c r="B99" s="59">
        <v>90</v>
      </c>
      <c r="C99" s="19"/>
      <c r="D99" s="19"/>
      <c r="E99" s="54">
        <f t="shared" si="13"/>
      </c>
      <c r="F99" s="55">
        <f>IF(C99="","",VLOOKUP(D99,$V$3:$W188,2))</f>
      </c>
      <c r="G99" s="56">
        <f t="shared" si="16"/>
      </c>
      <c r="H99" s="57">
        <f t="shared" si="14"/>
      </c>
      <c r="I99" s="56">
        <f t="shared" si="15"/>
      </c>
      <c r="J99" s="58">
        <f t="shared" si="9"/>
        <v>90</v>
      </c>
      <c r="K99" s="78"/>
      <c r="L99" s="64">
        <f>IF(K99="","",VLOOKUP(D99,$X$15:$Y188,2))</f>
      </c>
      <c r="M99" s="66">
        <f t="shared" si="10"/>
      </c>
      <c r="N99" s="66">
        <f t="shared" si="11"/>
      </c>
      <c r="O99" s="65">
        <f t="shared" si="12"/>
      </c>
      <c r="X99" s="81"/>
      <c r="Y99" s="81"/>
    </row>
    <row r="100" spans="1:15" ht="15" customHeight="1">
      <c r="A100" s="2"/>
      <c r="B100" s="59">
        <v>91</v>
      </c>
      <c r="C100" s="19"/>
      <c r="D100" s="19"/>
      <c r="E100" s="54">
        <f t="shared" si="13"/>
      </c>
      <c r="F100" s="55">
        <f>IF(C100="","",VLOOKUP(D100,$V$3:$W189,2))</f>
      </c>
      <c r="G100" s="56">
        <f t="shared" si="16"/>
      </c>
      <c r="H100" s="57">
        <f t="shared" si="14"/>
      </c>
      <c r="I100" s="56">
        <f t="shared" si="15"/>
      </c>
      <c r="J100" s="58">
        <f t="shared" si="9"/>
        <v>91</v>
      </c>
      <c r="K100" s="78"/>
      <c r="L100" s="64">
        <f>IF(K100="","",VLOOKUP(D100,$X$15:$Y189,2))</f>
      </c>
      <c r="M100" s="66">
        <f t="shared" si="10"/>
      </c>
      <c r="N100" s="66">
        <f t="shared" si="11"/>
      </c>
      <c r="O100" s="65">
        <f t="shared" si="12"/>
      </c>
    </row>
    <row r="101" spans="1:15" ht="15" customHeight="1">
      <c r="A101" s="2"/>
      <c r="B101" s="59">
        <v>92</v>
      </c>
      <c r="C101" s="19"/>
      <c r="D101" s="19"/>
      <c r="E101" s="54">
        <f t="shared" si="13"/>
      </c>
      <c r="F101" s="55">
        <f>IF(C101="","",VLOOKUP(D101,$V$3:$W190,2))</f>
      </c>
      <c r="G101" s="56">
        <f t="shared" si="16"/>
      </c>
      <c r="H101" s="57">
        <f t="shared" si="14"/>
      </c>
      <c r="I101" s="56">
        <f t="shared" si="15"/>
      </c>
      <c r="J101" s="58">
        <f t="shared" si="9"/>
        <v>92</v>
      </c>
      <c r="K101" s="78"/>
      <c r="L101" s="64">
        <f>IF(K101="","",VLOOKUP(D101,$X$15:$Y190,2))</f>
      </c>
      <c r="M101" s="66">
        <f t="shared" si="10"/>
      </c>
      <c r="N101" s="66">
        <f t="shared" si="11"/>
      </c>
      <c r="O101" s="65">
        <f t="shared" si="12"/>
      </c>
    </row>
    <row r="102" spans="1:15" ht="15" customHeight="1">
      <c r="A102" s="2"/>
      <c r="B102" s="59">
        <v>93</v>
      </c>
      <c r="C102" s="19"/>
      <c r="D102" s="19"/>
      <c r="E102" s="54">
        <f t="shared" si="13"/>
      </c>
      <c r="F102" s="55">
        <f>IF(C102="","",VLOOKUP(D102,$V$3:$W191,2))</f>
      </c>
      <c r="G102" s="56">
        <f t="shared" si="16"/>
      </c>
      <c r="H102" s="57">
        <f t="shared" si="14"/>
      </c>
      <c r="I102" s="56">
        <f t="shared" si="15"/>
      </c>
      <c r="J102" s="58">
        <f t="shared" si="9"/>
        <v>93</v>
      </c>
      <c r="K102" s="78"/>
      <c r="L102" s="64">
        <f>IF(K102="","",VLOOKUP(D102,$X$15:$Y191,2))</f>
      </c>
      <c r="M102" s="66">
        <f t="shared" si="10"/>
      </c>
      <c r="N102" s="66">
        <f t="shared" si="11"/>
      </c>
      <c r="O102" s="65">
        <f t="shared" si="12"/>
      </c>
    </row>
    <row r="103" spans="1:15" ht="15" customHeight="1">
      <c r="A103" s="2"/>
      <c r="B103" s="59">
        <v>94</v>
      </c>
      <c r="C103" s="19"/>
      <c r="D103" s="19"/>
      <c r="E103" s="54">
        <f t="shared" si="13"/>
      </c>
      <c r="F103" s="55">
        <f>IF(C103="","",VLOOKUP(D103,$V$3:$W192,2))</f>
      </c>
      <c r="G103" s="56">
        <f t="shared" si="16"/>
      </c>
      <c r="H103" s="57">
        <f t="shared" si="14"/>
      </c>
      <c r="I103" s="56">
        <f t="shared" si="15"/>
      </c>
      <c r="J103" s="58">
        <f t="shared" si="9"/>
        <v>94</v>
      </c>
      <c r="K103" s="78"/>
      <c r="L103" s="64">
        <f>IF(K103="","",VLOOKUP(D103,$X$15:$Y192,2))</f>
      </c>
      <c r="M103" s="66">
        <f t="shared" si="10"/>
      </c>
      <c r="N103" s="66">
        <f t="shared" si="11"/>
      </c>
      <c r="O103" s="65">
        <f t="shared" si="12"/>
      </c>
    </row>
    <row r="104" spans="1:15" ht="15" customHeight="1">
      <c r="A104" s="2"/>
      <c r="B104" s="59">
        <v>95</v>
      </c>
      <c r="C104" s="19"/>
      <c r="D104" s="19"/>
      <c r="E104" s="54">
        <f t="shared" si="13"/>
      </c>
      <c r="F104" s="55">
        <f>IF(C104="","",VLOOKUP(D104,$V$3:$W193,2))</f>
      </c>
      <c r="G104" s="56">
        <f t="shared" si="16"/>
      </c>
      <c r="H104" s="57">
        <f t="shared" si="14"/>
      </c>
      <c r="I104" s="56">
        <f t="shared" si="15"/>
      </c>
      <c r="J104" s="58">
        <f t="shared" si="9"/>
        <v>95</v>
      </c>
      <c r="K104" s="78"/>
      <c r="L104" s="64">
        <f>IF(K104="","",VLOOKUP(D104,$X$15:$Y193,2))</f>
      </c>
      <c r="M104" s="66">
        <f t="shared" si="10"/>
      </c>
      <c r="N104" s="66">
        <f t="shared" si="11"/>
      </c>
      <c r="O104" s="65">
        <f t="shared" si="12"/>
      </c>
    </row>
    <row r="105" spans="1:15" ht="15" customHeight="1">
      <c r="A105" s="2"/>
      <c r="B105" s="59">
        <v>96</v>
      </c>
      <c r="C105" s="19"/>
      <c r="D105" s="19"/>
      <c r="E105" s="54">
        <f t="shared" si="13"/>
      </c>
      <c r="F105" s="55">
        <f>IF(C105="","",VLOOKUP(D105,$V$3:$W194,2))</f>
      </c>
      <c r="G105" s="56">
        <f t="shared" si="16"/>
      </c>
      <c r="H105" s="57">
        <f t="shared" si="14"/>
      </c>
      <c r="I105" s="56">
        <f t="shared" si="15"/>
      </c>
      <c r="J105" s="58">
        <f t="shared" si="9"/>
        <v>96</v>
      </c>
      <c r="K105" s="78"/>
      <c r="L105" s="64">
        <f>IF(K105="","",VLOOKUP(D105,$X$15:$Y194,2))</f>
      </c>
      <c r="M105" s="66">
        <f t="shared" si="10"/>
      </c>
      <c r="N105" s="66">
        <f t="shared" si="11"/>
      </c>
      <c r="O105" s="65">
        <f t="shared" si="12"/>
      </c>
    </row>
    <row r="106" spans="1:15" ht="15" customHeight="1">
      <c r="A106" s="2"/>
      <c r="B106" s="59">
        <v>97</v>
      </c>
      <c r="C106" s="19"/>
      <c r="D106" s="19"/>
      <c r="E106" s="54">
        <f t="shared" si="13"/>
      </c>
      <c r="F106" s="55">
        <f>IF(C106="","",VLOOKUP(D106,$V$3:$W195,2))</f>
      </c>
      <c r="G106" s="56">
        <f t="shared" si="16"/>
      </c>
      <c r="H106" s="57">
        <f t="shared" si="14"/>
      </c>
      <c r="I106" s="56">
        <f t="shared" si="15"/>
      </c>
      <c r="J106" s="58">
        <f t="shared" si="9"/>
        <v>97</v>
      </c>
      <c r="K106" s="78"/>
      <c r="L106" s="64">
        <f>IF(K106="","",VLOOKUP(D106,$X$15:$Y195,2))</f>
      </c>
      <c r="M106" s="66">
        <f t="shared" si="10"/>
      </c>
      <c r="N106" s="66">
        <f t="shared" si="11"/>
      </c>
      <c r="O106" s="65">
        <f t="shared" si="12"/>
      </c>
    </row>
    <row r="107" spans="1:15" ht="15" customHeight="1">
      <c r="A107" s="2"/>
      <c r="B107" s="59">
        <v>98</v>
      </c>
      <c r="C107" s="19"/>
      <c r="D107" s="19"/>
      <c r="E107" s="54">
        <f t="shared" si="13"/>
      </c>
      <c r="F107" s="55">
        <f>IF(C107="","",VLOOKUP(D107,$V$3:$W196,2))</f>
      </c>
      <c r="G107" s="56">
        <f t="shared" si="16"/>
      </c>
      <c r="H107" s="57">
        <f t="shared" si="14"/>
      </c>
      <c r="I107" s="56">
        <f t="shared" si="15"/>
      </c>
      <c r="J107" s="58">
        <f t="shared" si="9"/>
        <v>98</v>
      </c>
      <c r="K107" s="78"/>
      <c r="L107" s="64">
        <f>IF(K107="","",VLOOKUP(D107,$X$15:$Y196,2))</f>
      </c>
      <c r="M107" s="66">
        <f t="shared" si="10"/>
      </c>
      <c r="N107" s="66">
        <f t="shared" si="11"/>
      </c>
      <c r="O107" s="65">
        <f t="shared" si="12"/>
      </c>
    </row>
    <row r="108" spans="1:15" ht="15" customHeight="1">
      <c r="A108" s="2"/>
      <c r="B108" s="59">
        <v>99</v>
      </c>
      <c r="C108" s="19"/>
      <c r="D108" s="19"/>
      <c r="E108" s="54">
        <f t="shared" si="13"/>
      </c>
      <c r="F108" s="55">
        <f>IF(C108="","",VLOOKUP(D108,$V$3:$W197,2))</f>
      </c>
      <c r="G108" s="56">
        <f t="shared" si="16"/>
      </c>
      <c r="H108" s="57">
        <f t="shared" si="14"/>
      </c>
      <c r="I108" s="56">
        <f t="shared" si="15"/>
      </c>
      <c r="J108" s="58">
        <f t="shared" si="9"/>
        <v>99</v>
      </c>
      <c r="K108" s="78"/>
      <c r="L108" s="64">
        <f>IF(K108="","",VLOOKUP(D108,$X$15:$Y197,2))</f>
      </c>
      <c r="M108" s="66">
        <f t="shared" si="10"/>
      </c>
      <c r="N108" s="66">
        <f t="shared" si="11"/>
      </c>
      <c r="O108" s="65">
        <f t="shared" si="12"/>
      </c>
    </row>
    <row r="109" spans="1:15" ht="15" customHeight="1">
      <c r="A109" s="2"/>
      <c r="B109" s="59">
        <v>100</v>
      </c>
      <c r="C109" s="19"/>
      <c r="D109" s="19"/>
      <c r="E109" s="54">
        <f t="shared" si="13"/>
      </c>
      <c r="F109" s="55">
        <f>IF(C109="","",VLOOKUP(D109,$V$3:$W198,2))</f>
      </c>
      <c r="G109" s="56">
        <f t="shared" si="16"/>
      </c>
      <c r="H109" s="57">
        <f t="shared" si="14"/>
      </c>
      <c r="I109" s="56">
        <f t="shared" si="15"/>
      </c>
      <c r="J109" s="58">
        <f t="shared" si="9"/>
        <v>100</v>
      </c>
      <c r="K109" s="78"/>
      <c r="L109" s="64">
        <f>IF(K109="","",VLOOKUP(D109,$X$15:$Y198,2))</f>
      </c>
      <c r="M109" s="66">
        <f t="shared" si="10"/>
      </c>
      <c r="N109" s="66">
        <f t="shared" si="11"/>
      </c>
      <c r="O109" s="65">
        <f t="shared" si="12"/>
      </c>
    </row>
    <row r="110" spans="1:15" ht="15" customHeight="1">
      <c r="A110" s="2"/>
      <c r="B110" s="59">
        <v>101</v>
      </c>
      <c r="C110" s="19"/>
      <c r="D110" s="19"/>
      <c r="E110" s="54">
        <f t="shared" si="13"/>
      </c>
      <c r="F110" s="55">
        <f>IF(C110="","",VLOOKUP(D110,$V$3:$W199,2))</f>
      </c>
      <c r="G110" s="56">
        <f t="shared" si="16"/>
      </c>
      <c r="H110" s="57">
        <f t="shared" si="14"/>
      </c>
      <c r="I110" s="56">
        <f t="shared" si="15"/>
      </c>
      <c r="J110" s="58">
        <f t="shared" si="9"/>
        <v>101</v>
      </c>
      <c r="K110" s="78"/>
      <c r="L110" s="64">
        <f>IF(K110="","",VLOOKUP(D110,$X$15:$Y199,2))</f>
      </c>
      <c r="M110" s="66">
        <f t="shared" si="10"/>
      </c>
      <c r="N110" s="66">
        <f t="shared" si="11"/>
      </c>
      <c r="O110" s="65">
        <f t="shared" si="12"/>
      </c>
    </row>
    <row r="111" spans="1:15" ht="15" customHeight="1">
      <c r="A111" s="2"/>
      <c r="B111" s="59">
        <v>102</v>
      </c>
      <c r="C111" s="19"/>
      <c r="D111" s="19"/>
      <c r="E111" s="54">
        <f t="shared" si="13"/>
      </c>
      <c r="F111" s="55">
        <f>IF(C111="","",VLOOKUP(D111,$V$3:$W200,2))</f>
      </c>
      <c r="G111" s="56">
        <f t="shared" si="16"/>
      </c>
      <c r="H111" s="57">
        <f t="shared" si="14"/>
      </c>
      <c r="I111" s="56">
        <f t="shared" si="15"/>
      </c>
      <c r="J111" s="58">
        <f t="shared" si="9"/>
        <v>102</v>
      </c>
      <c r="K111" s="78"/>
      <c r="L111" s="64">
        <f>IF(K111="","",VLOOKUP(D111,$X$15:$Y200,2))</f>
      </c>
      <c r="M111" s="66">
        <f t="shared" si="10"/>
      </c>
      <c r="N111" s="66">
        <f t="shared" si="11"/>
      </c>
      <c r="O111" s="65">
        <f t="shared" si="12"/>
      </c>
    </row>
    <row r="112" spans="1:15" ht="15" customHeight="1">
      <c r="A112" s="2"/>
      <c r="B112" s="59">
        <v>103</v>
      </c>
      <c r="C112" s="19"/>
      <c r="D112" s="19"/>
      <c r="E112" s="54">
        <f t="shared" si="13"/>
      </c>
      <c r="F112" s="55">
        <f>IF(C112="","",VLOOKUP(D112,$V$3:$W201,2))</f>
      </c>
      <c r="G112" s="56">
        <f t="shared" si="16"/>
      </c>
      <c r="H112" s="57">
        <f t="shared" si="14"/>
      </c>
      <c r="I112" s="56">
        <f t="shared" si="15"/>
      </c>
      <c r="J112" s="58">
        <f t="shared" si="9"/>
        <v>103</v>
      </c>
      <c r="K112" s="78"/>
      <c r="L112" s="64">
        <f>IF(K112="","",VLOOKUP(D112,$X$15:$Y201,2))</f>
      </c>
      <c r="M112" s="66">
        <f t="shared" si="10"/>
      </c>
      <c r="N112" s="66">
        <f t="shared" si="11"/>
      </c>
      <c r="O112" s="65">
        <f t="shared" si="12"/>
      </c>
    </row>
    <row r="113" spans="1:15" ht="15" customHeight="1">
      <c r="A113" s="2"/>
      <c r="B113" s="59">
        <v>104</v>
      </c>
      <c r="C113" s="19"/>
      <c r="D113" s="19"/>
      <c r="E113" s="54">
        <f t="shared" si="13"/>
      </c>
      <c r="F113" s="55">
        <f>IF(C113="","",VLOOKUP(D113,$V$3:$W202,2))</f>
      </c>
      <c r="G113" s="56">
        <f t="shared" si="16"/>
      </c>
      <c r="H113" s="57">
        <f t="shared" si="14"/>
      </c>
      <c r="I113" s="56">
        <f t="shared" si="15"/>
      </c>
      <c r="J113" s="58">
        <f t="shared" si="9"/>
        <v>104</v>
      </c>
      <c r="K113" s="78"/>
      <c r="L113" s="64">
        <f>IF(K113="","",VLOOKUP(D113,$X$15:$Y202,2))</f>
      </c>
      <c r="M113" s="66">
        <f t="shared" si="10"/>
      </c>
      <c r="N113" s="66">
        <f t="shared" si="11"/>
      </c>
      <c r="O113" s="65">
        <f t="shared" si="12"/>
      </c>
    </row>
    <row r="114" spans="1:15" ht="15" customHeight="1">
      <c r="A114" s="2"/>
      <c r="B114" s="59">
        <v>105</v>
      </c>
      <c r="C114" s="19"/>
      <c r="D114" s="19"/>
      <c r="E114" s="54">
        <f t="shared" si="13"/>
      </c>
      <c r="F114" s="55">
        <f>IF(C114="","",VLOOKUP(D114,$V$3:$W203,2))</f>
      </c>
      <c r="G114" s="56">
        <f t="shared" si="16"/>
      </c>
      <c r="H114" s="57">
        <f t="shared" si="14"/>
      </c>
      <c r="I114" s="56">
        <f t="shared" si="15"/>
      </c>
      <c r="J114" s="58">
        <f t="shared" si="9"/>
        <v>105</v>
      </c>
      <c r="K114" s="78"/>
      <c r="L114" s="64">
        <f>IF(K114="","",VLOOKUP(D114,$X$15:$Y203,2))</f>
      </c>
      <c r="M114" s="66">
        <f t="shared" si="10"/>
      </c>
      <c r="N114" s="66">
        <f t="shared" si="11"/>
      </c>
      <c r="O114" s="65">
        <f t="shared" si="12"/>
      </c>
    </row>
    <row r="115" spans="1:15" ht="15" customHeight="1">
      <c r="A115" s="2"/>
      <c r="B115" s="59">
        <v>106</v>
      </c>
      <c r="C115" s="19"/>
      <c r="D115" s="19"/>
      <c r="E115" s="54">
        <f t="shared" si="13"/>
      </c>
      <c r="F115" s="55">
        <f>IF(C115="","",VLOOKUP(D115,$V$3:$W204,2))</f>
      </c>
      <c r="G115" s="56">
        <f t="shared" si="16"/>
      </c>
      <c r="H115" s="57">
        <f t="shared" si="14"/>
      </c>
      <c r="I115" s="56">
        <f t="shared" si="15"/>
      </c>
      <c r="J115" s="58">
        <f t="shared" si="9"/>
        <v>106</v>
      </c>
      <c r="K115" s="78"/>
      <c r="L115" s="64">
        <f>IF(K115="","",VLOOKUP(D115,$X$15:$Y204,2))</f>
      </c>
      <c r="M115" s="66">
        <f t="shared" si="10"/>
      </c>
      <c r="N115" s="66">
        <f t="shared" si="11"/>
      </c>
      <c r="O115" s="65">
        <f t="shared" si="12"/>
      </c>
    </row>
    <row r="116" spans="1:15" ht="15" customHeight="1">
      <c r="A116" s="2"/>
      <c r="B116" s="59">
        <v>107</v>
      </c>
      <c r="C116" s="19"/>
      <c r="D116" s="19"/>
      <c r="E116" s="54">
        <f t="shared" si="13"/>
      </c>
      <c r="F116" s="55">
        <f>IF(C116="","",VLOOKUP(D116,$V$3:$W205,2))</f>
      </c>
      <c r="G116" s="56">
        <f t="shared" si="16"/>
      </c>
      <c r="H116" s="57">
        <f t="shared" si="14"/>
      </c>
      <c r="I116" s="56">
        <f t="shared" si="15"/>
      </c>
      <c r="J116" s="58">
        <f t="shared" si="9"/>
        <v>107</v>
      </c>
      <c r="K116" s="78"/>
      <c r="L116" s="64">
        <f>IF(K116="","",VLOOKUP(D116,$X$15:$Y205,2))</f>
      </c>
      <c r="M116" s="66">
        <f t="shared" si="10"/>
      </c>
      <c r="N116" s="66">
        <f t="shared" si="11"/>
      </c>
      <c r="O116" s="65">
        <f t="shared" si="12"/>
      </c>
    </row>
    <row r="117" spans="1:15" ht="15" customHeight="1">
      <c r="A117" s="2"/>
      <c r="B117" s="59">
        <v>108</v>
      </c>
      <c r="C117" s="19"/>
      <c r="D117" s="19"/>
      <c r="E117" s="54">
        <f t="shared" si="13"/>
      </c>
      <c r="F117" s="55">
        <f>IF(C117="","",VLOOKUP(D117,$V$3:$W206,2))</f>
      </c>
      <c r="G117" s="56">
        <f t="shared" si="16"/>
      </c>
      <c r="H117" s="57">
        <f t="shared" si="14"/>
      </c>
      <c r="I117" s="56">
        <f t="shared" si="15"/>
      </c>
      <c r="J117" s="58">
        <f t="shared" si="9"/>
        <v>108</v>
      </c>
      <c r="K117" s="78"/>
      <c r="L117" s="64">
        <f>IF(K117="","",VLOOKUP(D117,$X$15:$Y206,2))</f>
      </c>
      <c r="M117" s="66">
        <f t="shared" si="10"/>
      </c>
      <c r="N117" s="66">
        <f t="shared" si="11"/>
      </c>
      <c r="O117" s="65">
        <f t="shared" si="12"/>
      </c>
    </row>
    <row r="118" spans="1:15" ht="15" customHeight="1">
      <c r="A118" s="2"/>
      <c r="B118" s="59">
        <v>109</v>
      </c>
      <c r="C118" s="19"/>
      <c r="D118" s="19"/>
      <c r="E118" s="54">
        <f t="shared" si="13"/>
      </c>
      <c r="F118" s="55">
        <f>IF(C118="","",VLOOKUP(D118,$V$3:$W207,2))</f>
      </c>
      <c r="G118" s="56">
        <f t="shared" si="16"/>
      </c>
      <c r="H118" s="57">
        <f t="shared" si="14"/>
      </c>
      <c r="I118" s="56">
        <f t="shared" si="15"/>
      </c>
      <c r="J118" s="58">
        <f t="shared" si="9"/>
        <v>109</v>
      </c>
      <c r="K118" s="78"/>
      <c r="L118" s="64">
        <f>IF(K118="","",VLOOKUP(D118,$X$15:$Y207,2))</f>
      </c>
      <c r="M118" s="66">
        <f t="shared" si="10"/>
      </c>
      <c r="N118" s="66">
        <f t="shared" si="11"/>
      </c>
      <c r="O118" s="65">
        <f t="shared" si="12"/>
      </c>
    </row>
    <row r="119" spans="1:15" ht="15" customHeight="1">
      <c r="A119" s="2"/>
      <c r="B119" s="59">
        <v>110</v>
      </c>
      <c r="C119" s="19"/>
      <c r="D119" s="19"/>
      <c r="E119" s="54">
        <f t="shared" si="13"/>
      </c>
      <c r="F119" s="55">
        <f>IF(C119="","",VLOOKUP(D119,$V$3:$W208,2))</f>
      </c>
      <c r="G119" s="56">
        <f t="shared" si="16"/>
      </c>
      <c r="H119" s="57">
        <f t="shared" si="14"/>
      </c>
      <c r="I119" s="56">
        <f t="shared" si="15"/>
      </c>
      <c r="J119" s="58">
        <f t="shared" si="9"/>
        <v>110</v>
      </c>
      <c r="K119" s="78"/>
      <c r="L119" s="64">
        <f>IF(K119="","",VLOOKUP(D119,$X$15:$Y208,2))</f>
      </c>
      <c r="M119" s="66">
        <f t="shared" si="10"/>
      </c>
      <c r="N119" s="66">
        <f t="shared" si="11"/>
      </c>
      <c r="O119" s="65">
        <f t="shared" si="12"/>
      </c>
    </row>
    <row r="120" spans="1:15" ht="15" customHeight="1">
      <c r="A120" s="2"/>
      <c r="B120" s="59">
        <v>111</v>
      </c>
      <c r="C120" s="19"/>
      <c r="D120" s="19"/>
      <c r="E120" s="54">
        <f t="shared" si="13"/>
      </c>
      <c r="F120" s="55">
        <f>IF(C120="","",VLOOKUP(D120,$V$3:$W209,2))</f>
      </c>
      <c r="G120" s="56">
        <f t="shared" si="16"/>
      </c>
      <c r="H120" s="57">
        <f t="shared" si="14"/>
      </c>
      <c r="I120" s="56">
        <f t="shared" si="15"/>
      </c>
      <c r="J120" s="58">
        <f t="shared" si="9"/>
        <v>111</v>
      </c>
      <c r="K120" s="78"/>
      <c r="L120" s="64">
        <f>IF(K120="","",VLOOKUP(D120,$X$15:$Y209,2))</f>
      </c>
      <c r="M120" s="66">
        <f t="shared" si="10"/>
      </c>
      <c r="N120" s="66">
        <f t="shared" si="11"/>
      </c>
      <c r="O120" s="65">
        <f t="shared" si="12"/>
      </c>
    </row>
    <row r="121" spans="1:15" ht="15" customHeight="1">
      <c r="A121" s="2"/>
      <c r="B121" s="59">
        <v>112</v>
      </c>
      <c r="C121" s="19"/>
      <c r="D121" s="19"/>
      <c r="E121" s="54">
        <f t="shared" si="13"/>
      </c>
      <c r="F121" s="55">
        <f>IF(C121="","",VLOOKUP(D121,$V$3:$W210,2))</f>
      </c>
      <c r="G121" s="56">
        <f t="shared" si="16"/>
      </c>
      <c r="H121" s="57">
        <f t="shared" si="14"/>
      </c>
      <c r="I121" s="56">
        <f t="shared" si="15"/>
      </c>
      <c r="J121" s="58">
        <f t="shared" si="9"/>
        <v>112</v>
      </c>
      <c r="K121" s="78"/>
      <c r="L121" s="64">
        <f>IF(K121="","",VLOOKUP(D121,$X$15:$Y210,2))</f>
      </c>
      <c r="M121" s="66">
        <f t="shared" si="10"/>
      </c>
      <c r="N121" s="66">
        <f t="shared" si="11"/>
      </c>
      <c r="O121" s="65">
        <f t="shared" si="12"/>
      </c>
    </row>
    <row r="122" spans="1:15" ht="15" customHeight="1">
      <c r="A122" s="2"/>
      <c r="B122" s="59">
        <v>113</v>
      </c>
      <c r="C122" s="19"/>
      <c r="D122" s="19"/>
      <c r="E122" s="54">
        <f t="shared" si="13"/>
      </c>
      <c r="F122" s="55">
        <f>IF(C122="","",VLOOKUP(D122,$V$3:$W211,2))</f>
      </c>
      <c r="G122" s="56">
        <f t="shared" si="16"/>
      </c>
      <c r="H122" s="57">
        <f t="shared" si="14"/>
      </c>
      <c r="I122" s="56">
        <f t="shared" si="15"/>
      </c>
      <c r="J122" s="58">
        <f t="shared" si="9"/>
        <v>113</v>
      </c>
      <c r="K122" s="78"/>
      <c r="L122" s="64">
        <f>IF(K122="","",VLOOKUP(D122,$X$15:$Y211,2))</f>
      </c>
      <c r="M122" s="66">
        <f t="shared" si="10"/>
      </c>
      <c r="N122" s="66">
        <f t="shared" si="11"/>
      </c>
      <c r="O122" s="65">
        <f t="shared" si="12"/>
      </c>
    </row>
    <row r="123" spans="1:15" ht="15" customHeight="1">
      <c r="A123" s="2"/>
      <c r="B123" s="59">
        <v>114</v>
      </c>
      <c r="C123" s="19"/>
      <c r="D123" s="19"/>
      <c r="E123" s="54">
        <f t="shared" si="13"/>
      </c>
      <c r="F123" s="55">
        <f>IF(C123="","",VLOOKUP(D123,$V$3:$W212,2))</f>
      </c>
      <c r="G123" s="56">
        <f t="shared" si="16"/>
      </c>
      <c r="H123" s="57">
        <f t="shared" si="14"/>
      </c>
      <c r="I123" s="56">
        <f t="shared" si="15"/>
      </c>
      <c r="J123" s="58">
        <f t="shared" si="9"/>
        <v>114</v>
      </c>
      <c r="K123" s="78"/>
      <c r="L123" s="64">
        <f>IF(K123="","",VLOOKUP(D123,$X$15:$Y212,2))</f>
      </c>
      <c r="M123" s="66">
        <f t="shared" si="10"/>
      </c>
      <c r="N123" s="66">
        <f t="shared" si="11"/>
      </c>
      <c r="O123" s="65">
        <f t="shared" si="12"/>
      </c>
    </row>
    <row r="124" spans="1:15" ht="15" customHeight="1">
      <c r="A124" s="2"/>
      <c r="B124" s="59">
        <v>115</v>
      </c>
      <c r="C124" s="19"/>
      <c r="D124" s="19"/>
      <c r="E124" s="54">
        <f t="shared" si="13"/>
      </c>
      <c r="F124" s="55">
        <f>IF(C124="","",VLOOKUP(D124,$V$3:$W213,2))</f>
      </c>
      <c r="G124" s="56">
        <f t="shared" si="16"/>
      </c>
      <c r="H124" s="57">
        <f t="shared" si="14"/>
      </c>
      <c r="I124" s="56">
        <f t="shared" si="15"/>
      </c>
      <c r="J124" s="58">
        <f t="shared" si="9"/>
        <v>115</v>
      </c>
      <c r="K124" s="78"/>
      <c r="L124" s="64">
        <f>IF(K124="","",VLOOKUP(D124,$X$15:$Y213,2))</f>
      </c>
      <c r="M124" s="66">
        <f t="shared" si="10"/>
      </c>
      <c r="N124" s="66">
        <f t="shared" si="11"/>
      </c>
      <c r="O124" s="65">
        <f t="shared" si="12"/>
      </c>
    </row>
    <row r="125" spans="1:15" ht="15" customHeight="1">
      <c r="A125" s="2"/>
      <c r="B125" s="59">
        <v>116</v>
      </c>
      <c r="C125" s="19"/>
      <c r="D125" s="19"/>
      <c r="E125" s="54">
        <f t="shared" si="13"/>
      </c>
      <c r="F125" s="55">
        <f>IF(C125="","",VLOOKUP(D125,$V$3:$W214,2))</f>
      </c>
      <c r="G125" s="56">
        <f t="shared" si="16"/>
      </c>
      <c r="H125" s="57">
        <f t="shared" si="14"/>
      </c>
      <c r="I125" s="56">
        <f t="shared" si="15"/>
      </c>
      <c r="J125" s="58">
        <f t="shared" si="9"/>
        <v>116</v>
      </c>
      <c r="K125" s="78"/>
      <c r="L125" s="64">
        <f>IF(K125="","",VLOOKUP(D125,$X$15:$Y214,2))</f>
      </c>
      <c r="M125" s="66">
        <f t="shared" si="10"/>
      </c>
      <c r="N125" s="66">
        <f t="shared" si="11"/>
      </c>
      <c r="O125" s="65">
        <f t="shared" si="12"/>
      </c>
    </row>
    <row r="126" spans="1:15" ht="15" customHeight="1">
      <c r="A126" s="2"/>
      <c r="B126" s="59">
        <v>117</v>
      </c>
      <c r="C126" s="19"/>
      <c r="D126" s="19"/>
      <c r="E126" s="54">
        <f t="shared" si="13"/>
      </c>
      <c r="F126" s="55">
        <f>IF(C126="","",VLOOKUP(D126,$V$3:$W215,2))</f>
      </c>
      <c r="G126" s="56">
        <f t="shared" si="16"/>
      </c>
      <c r="H126" s="57">
        <f t="shared" si="14"/>
      </c>
      <c r="I126" s="56">
        <f t="shared" si="15"/>
      </c>
      <c r="J126" s="58">
        <f t="shared" si="9"/>
        <v>117</v>
      </c>
      <c r="K126" s="78"/>
      <c r="L126" s="64">
        <f>IF(K126="","",VLOOKUP(D126,$X$15:$Y215,2))</f>
      </c>
      <c r="M126" s="66">
        <f t="shared" si="10"/>
      </c>
      <c r="N126" s="66">
        <f t="shared" si="11"/>
      </c>
      <c r="O126" s="65">
        <f t="shared" si="12"/>
      </c>
    </row>
    <row r="127" spans="1:15" ht="15" customHeight="1">
      <c r="A127" s="2"/>
      <c r="B127" s="59">
        <v>118</v>
      </c>
      <c r="C127" s="19"/>
      <c r="D127" s="19"/>
      <c r="E127" s="54">
        <f t="shared" si="13"/>
      </c>
      <c r="F127" s="55">
        <f>IF(C127="","",VLOOKUP(D127,$V$3:$W216,2))</f>
      </c>
      <c r="G127" s="56">
        <f t="shared" si="16"/>
      </c>
      <c r="H127" s="57">
        <f t="shared" si="14"/>
      </c>
      <c r="I127" s="56">
        <f t="shared" si="15"/>
      </c>
      <c r="J127" s="58">
        <f t="shared" si="9"/>
        <v>118</v>
      </c>
      <c r="K127" s="78"/>
      <c r="L127" s="64">
        <f>IF(K127="","",VLOOKUP(D127,$X$15:$Y216,2))</f>
      </c>
      <c r="M127" s="66">
        <f t="shared" si="10"/>
      </c>
      <c r="N127" s="66">
        <f t="shared" si="11"/>
      </c>
      <c r="O127" s="65">
        <f t="shared" si="12"/>
      </c>
    </row>
    <row r="128" spans="1:15" ht="15" customHeight="1">
      <c r="A128" s="2"/>
      <c r="B128" s="59">
        <v>119</v>
      </c>
      <c r="C128" s="19"/>
      <c r="D128" s="19"/>
      <c r="E128" s="54">
        <f t="shared" si="13"/>
      </c>
      <c r="F128" s="55">
        <f>IF(C128="","",VLOOKUP(D128,$V$3:$W217,2))</f>
      </c>
      <c r="G128" s="56">
        <f t="shared" si="16"/>
      </c>
      <c r="H128" s="57">
        <f t="shared" si="14"/>
      </c>
      <c r="I128" s="56">
        <f t="shared" si="15"/>
      </c>
      <c r="J128" s="58">
        <f t="shared" si="9"/>
        <v>119</v>
      </c>
      <c r="K128" s="78"/>
      <c r="L128" s="64">
        <f>IF(K128="","",VLOOKUP(D128,$X$15:$Y217,2))</f>
      </c>
      <c r="M128" s="66">
        <f t="shared" si="10"/>
      </c>
      <c r="N128" s="66">
        <f t="shared" si="11"/>
      </c>
      <c r="O128" s="65">
        <f t="shared" si="12"/>
      </c>
    </row>
    <row r="129" spans="1:15" ht="15" customHeight="1">
      <c r="A129" s="2"/>
      <c r="B129" s="59">
        <v>120</v>
      </c>
      <c r="C129" s="19"/>
      <c r="D129" s="19"/>
      <c r="E129" s="54">
        <f t="shared" si="13"/>
      </c>
      <c r="F129" s="55">
        <f>IF(C129="","",VLOOKUP(D129,$V$3:$W218,2))</f>
      </c>
      <c r="G129" s="56">
        <f t="shared" si="16"/>
      </c>
      <c r="H129" s="57">
        <f t="shared" si="14"/>
      </c>
      <c r="I129" s="56">
        <f t="shared" si="15"/>
      </c>
      <c r="J129" s="58">
        <f t="shared" si="9"/>
        <v>120</v>
      </c>
      <c r="K129" s="78"/>
      <c r="L129" s="64">
        <f>IF(K129="","",VLOOKUP(D129,$X$15:$Y218,2))</f>
      </c>
      <c r="M129" s="66">
        <f t="shared" si="10"/>
      </c>
      <c r="N129" s="66">
        <f t="shared" si="11"/>
      </c>
      <c r="O129" s="65">
        <f t="shared" si="12"/>
      </c>
    </row>
    <row r="130" spans="1:15" ht="15" customHeight="1">
      <c r="A130" s="2"/>
      <c r="B130" s="59">
        <v>121</v>
      </c>
      <c r="C130" s="19"/>
      <c r="D130" s="19"/>
      <c r="E130" s="54">
        <f t="shared" si="13"/>
      </c>
      <c r="F130" s="55">
        <f>IF(C130="","",VLOOKUP(D130,$V$3:$W219,2))</f>
      </c>
      <c r="G130" s="56">
        <f t="shared" si="16"/>
      </c>
      <c r="H130" s="57">
        <f t="shared" si="14"/>
      </c>
      <c r="I130" s="56">
        <f t="shared" si="15"/>
      </c>
      <c r="J130" s="58">
        <f t="shared" si="9"/>
        <v>121</v>
      </c>
      <c r="K130" s="78"/>
      <c r="L130" s="64">
        <f>IF(K130="","",VLOOKUP(D130,$X$15:$Y219,2))</f>
      </c>
      <c r="M130" s="66">
        <f t="shared" si="10"/>
      </c>
      <c r="N130" s="66">
        <f t="shared" si="11"/>
      </c>
      <c r="O130" s="65">
        <f t="shared" si="12"/>
      </c>
    </row>
    <row r="131" spans="1:15" ht="15" customHeight="1">
      <c r="A131" s="2"/>
      <c r="B131" s="59">
        <v>122</v>
      </c>
      <c r="C131" s="19"/>
      <c r="D131" s="19"/>
      <c r="E131" s="54">
        <f t="shared" si="13"/>
      </c>
      <c r="F131" s="55">
        <f>IF(C131="","",VLOOKUP(D131,$V$3:$W220,2))</f>
      </c>
      <c r="G131" s="56">
        <f t="shared" si="16"/>
      </c>
      <c r="H131" s="57">
        <f t="shared" si="14"/>
      </c>
      <c r="I131" s="56">
        <f t="shared" si="15"/>
      </c>
      <c r="J131" s="58">
        <f t="shared" si="9"/>
        <v>122</v>
      </c>
      <c r="K131" s="78"/>
      <c r="L131" s="64">
        <f>IF(K131="","",VLOOKUP(D131,$X$15:$Y220,2))</f>
      </c>
      <c r="M131" s="66">
        <f t="shared" si="10"/>
      </c>
      <c r="N131" s="66">
        <f t="shared" si="11"/>
      </c>
      <c r="O131" s="65">
        <f t="shared" si="12"/>
      </c>
    </row>
    <row r="132" spans="1:15" ht="15" customHeight="1">
      <c r="A132" s="2"/>
      <c r="B132" s="59">
        <v>123</v>
      </c>
      <c r="C132" s="19"/>
      <c r="D132" s="19"/>
      <c r="E132" s="54">
        <f t="shared" si="13"/>
      </c>
      <c r="F132" s="55">
        <f>IF(C132="","",VLOOKUP(D132,$V$3:$W221,2))</f>
      </c>
      <c r="G132" s="56">
        <f t="shared" si="16"/>
      </c>
      <c r="H132" s="57">
        <f t="shared" si="14"/>
      </c>
      <c r="I132" s="56">
        <f t="shared" si="15"/>
      </c>
      <c r="J132" s="58">
        <f t="shared" si="9"/>
        <v>123</v>
      </c>
      <c r="K132" s="78"/>
      <c r="L132" s="64">
        <f>IF(K132="","",VLOOKUP(D132,$X$15:$Y221,2))</f>
      </c>
      <c r="M132" s="66">
        <f t="shared" si="10"/>
      </c>
      <c r="N132" s="66">
        <f t="shared" si="11"/>
      </c>
      <c r="O132" s="65">
        <f t="shared" si="12"/>
      </c>
    </row>
    <row r="133" spans="1:15" ht="15" customHeight="1">
      <c r="A133" s="2"/>
      <c r="B133" s="59">
        <v>124</v>
      </c>
      <c r="C133" s="19"/>
      <c r="D133" s="19"/>
      <c r="E133" s="54">
        <f t="shared" si="13"/>
      </c>
      <c r="F133" s="55">
        <f>IF(C133="","",VLOOKUP(D133,$V$3:$W222,2))</f>
      </c>
      <c r="G133" s="56">
        <f t="shared" si="16"/>
      </c>
      <c r="H133" s="57">
        <f t="shared" si="14"/>
      </c>
      <c r="I133" s="56">
        <f t="shared" si="15"/>
      </c>
      <c r="J133" s="58">
        <f t="shared" si="9"/>
        <v>124</v>
      </c>
      <c r="K133" s="78"/>
      <c r="L133" s="64">
        <f>IF(K133="","",VLOOKUP(D133,$X$15:$Y222,2))</f>
      </c>
      <c r="M133" s="66">
        <f t="shared" si="10"/>
      </c>
      <c r="N133" s="66">
        <f t="shared" si="11"/>
      </c>
      <c r="O133" s="65">
        <f t="shared" si="12"/>
      </c>
    </row>
    <row r="134" spans="1:15" ht="15" customHeight="1">
      <c r="A134" s="2"/>
      <c r="B134" s="59">
        <v>125</v>
      </c>
      <c r="C134" s="19"/>
      <c r="D134" s="19"/>
      <c r="E134" s="54">
        <f t="shared" si="13"/>
      </c>
      <c r="F134" s="55">
        <f>IF(C134="","",VLOOKUP(D134,$V$3:$W223,2))</f>
      </c>
      <c r="G134" s="56">
        <f t="shared" si="16"/>
      </c>
      <c r="H134" s="57">
        <f t="shared" si="14"/>
      </c>
      <c r="I134" s="56">
        <f t="shared" si="15"/>
      </c>
      <c r="J134" s="58">
        <f t="shared" si="9"/>
        <v>125</v>
      </c>
      <c r="K134" s="78"/>
      <c r="L134" s="64">
        <f>IF(K134="","",VLOOKUP(D134,$X$15:$Y223,2))</f>
      </c>
      <c r="M134" s="66">
        <f t="shared" si="10"/>
      </c>
      <c r="N134" s="66">
        <f t="shared" si="11"/>
      </c>
      <c r="O134" s="65">
        <f t="shared" si="12"/>
      </c>
    </row>
    <row r="135" spans="1:15" ht="15" customHeight="1">
      <c r="A135" s="2"/>
      <c r="B135" s="59">
        <v>126</v>
      </c>
      <c r="C135" s="19"/>
      <c r="D135" s="19"/>
      <c r="E135" s="54">
        <f t="shared" si="13"/>
      </c>
      <c r="F135" s="55">
        <f>IF(C135="","",VLOOKUP(D135,$V$3:$W224,2))</f>
      </c>
      <c r="G135" s="56">
        <f t="shared" si="16"/>
      </c>
      <c r="H135" s="57">
        <f t="shared" si="14"/>
      </c>
      <c r="I135" s="56">
        <f t="shared" si="15"/>
      </c>
      <c r="J135" s="58">
        <f t="shared" si="9"/>
        <v>126</v>
      </c>
      <c r="K135" s="78"/>
      <c r="L135" s="64">
        <f>IF(K135="","",VLOOKUP(D135,$X$15:$Y224,2))</f>
      </c>
      <c r="M135" s="66">
        <f t="shared" si="10"/>
      </c>
      <c r="N135" s="66">
        <f t="shared" si="11"/>
      </c>
      <c r="O135" s="65">
        <f t="shared" si="12"/>
      </c>
    </row>
    <row r="136" spans="1:15" ht="15" customHeight="1">
      <c r="A136" s="2"/>
      <c r="B136" s="59">
        <v>127</v>
      </c>
      <c r="C136" s="19"/>
      <c r="D136" s="19"/>
      <c r="E136" s="54">
        <f t="shared" si="13"/>
      </c>
      <c r="F136" s="55">
        <f>IF(C136="","",VLOOKUP(D136,$V$3:$W225,2))</f>
      </c>
      <c r="G136" s="56">
        <f t="shared" si="16"/>
      </c>
      <c r="H136" s="57">
        <f t="shared" si="14"/>
      </c>
      <c r="I136" s="56">
        <f t="shared" si="15"/>
      </c>
      <c r="J136" s="58">
        <f t="shared" si="9"/>
        <v>127</v>
      </c>
      <c r="K136" s="78"/>
      <c r="L136" s="64">
        <f>IF(K136="","",VLOOKUP(D136,$X$15:$Y225,2))</f>
      </c>
      <c r="M136" s="66">
        <f t="shared" si="10"/>
      </c>
      <c r="N136" s="66">
        <f t="shared" si="11"/>
      </c>
      <c r="O136" s="65">
        <f t="shared" si="12"/>
      </c>
    </row>
    <row r="137" spans="1:15" ht="15" customHeight="1">
      <c r="A137" s="2"/>
      <c r="B137" s="59">
        <v>128</v>
      </c>
      <c r="C137" s="19"/>
      <c r="D137" s="19"/>
      <c r="E137" s="54">
        <f t="shared" si="13"/>
      </c>
      <c r="F137" s="55">
        <f>IF(C137="","",VLOOKUP(D137,$V$3:$W226,2))</f>
      </c>
      <c r="G137" s="56">
        <f t="shared" si="16"/>
      </c>
      <c r="H137" s="57">
        <f t="shared" si="14"/>
      </c>
      <c r="I137" s="56">
        <f t="shared" si="15"/>
      </c>
      <c r="J137" s="58">
        <f t="shared" si="9"/>
        <v>128</v>
      </c>
      <c r="K137" s="78"/>
      <c r="L137" s="64">
        <f>IF(K137="","",VLOOKUP(D137,$X$15:$Y226,2))</f>
      </c>
      <c r="M137" s="66">
        <f t="shared" si="10"/>
      </c>
      <c r="N137" s="66">
        <f t="shared" si="11"/>
      </c>
      <c r="O137" s="65">
        <f t="shared" si="12"/>
      </c>
    </row>
    <row r="138" spans="1:15" ht="15" customHeight="1">
      <c r="A138" s="2"/>
      <c r="B138" s="59">
        <v>129</v>
      </c>
      <c r="C138" s="19"/>
      <c r="D138" s="19"/>
      <c r="E138" s="54">
        <f t="shared" si="13"/>
      </c>
      <c r="F138" s="55">
        <f>IF(C138="","",VLOOKUP(D138,$V$3:$W227,2))</f>
      </c>
      <c r="G138" s="56">
        <f t="shared" si="16"/>
      </c>
      <c r="H138" s="57">
        <f t="shared" si="14"/>
      </c>
      <c r="I138" s="56">
        <f t="shared" si="15"/>
      </c>
      <c r="J138" s="58">
        <f aca="true" t="shared" si="17" ref="J138:J201">B138</f>
        <v>129</v>
      </c>
      <c r="K138" s="78"/>
      <c r="L138" s="64">
        <f>IF(K138="","",VLOOKUP(D138,$X$15:$Y227,2))</f>
      </c>
      <c r="M138" s="66">
        <f t="shared" si="10"/>
      </c>
      <c r="N138" s="66">
        <f t="shared" si="11"/>
      </c>
      <c r="O138" s="65">
        <f t="shared" si="12"/>
      </c>
    </row>
    <row r="139" spans="1:15" ht="15" customHeight="1">
      <c r="A139" s="2"/>
      <c r="B139" s="59">
        <v>130</v>
      </c>
      <c r="C139" s="19"/>
      <c r="D139" s="19"/>
      <c r="E139" s="54">
        <f t="shared" si="13"/>
      </c>
      <c r="F139" s="55">
        <f>IF(C139="","",VLOOKUP(D139,$V$3:$W228,2))</f>
      </c>
      <c r="G139" s="56">
        <f t="shared" si="16"/>
      </c>
      <c r="H139" s="57">
        <f t="shared" si="14"/>
      </c>
      <c r="I139" s="56">
        <f t="shared" si="15"/>
      </c>
      <c r="J139" s="58">
        <f t="shared" si="17"/>
        <v>130</v>
      </c>
      <c r="K139" s="78"/>
      <c r="L139" s="64">
        <f>IF(K139="","",VLOOKUP(D139,$X$15:$Y228,2))</f>
      </c>
      <c r="M139" s="66">
        <f t="shared" si="10"/>
      </c>
      <c r="N139" s="66">
        <f t="shared" si="11"/>
      </c>
      <c r="O139" s="65">
        <f t="shared" si="12"/>
      </c>
    </row>
    <row r="140" spans="1:15" ht="15" customHeight="1">
      <c r="A140" s="2"/>
      <c r="B140" s="59">
        <v>131</v>
      </c>
      <c r="C140" s="19"/>
      <c r="D140" s="19"/>
      <c r="E140" s="54">
        <f t="shared" si="13"/>
      </c>
      <c r="F140" s="55">
        <f>IF(C140="","",VLOOKUP(D140,$V$3:$W229,2))</f>
      </c>
      <c r="G140" s="56">
        <f t="shared" si="16"/>
      </c>
      <c r="H140" s="57">
        <f t="shared" si="14"/>
      </c>
      <c r="I140" s="56">
        <f t="shared" si="15"/>
      </c>
      <c r="J140" s="58">
        <f t="shared" si="17"/>
        <v>131</v>
      </c>
      <c r="K140" s="78"/>
      <c r="L140" s="64">
        <f>IF(K140="","",VLOOKUP(D140,$X$15:$Y229,2))</f>
      </c>
      <c r="M140" s="66">
        <f aca="true" t="shared" si="18" ref="M140:M203">IF(K140="","",O139*E140*L140/365)</f>
      </c>
      <c r="N140" s="66">
        <f aca="true" t="shared" si="19" ref="N140:N203">IF(M140="","",K140-M140)</f>
      </c>
      <c r="O140" s="65">
        <f aca="true" t="shared" si="20" ref="O140:O203">IF(K140="","",O139-N140)</f>
      </c>
    </row>
    <row r="141" spans="1:15" ht="15" customHeight="1">
      <c r="A141" s="2"/>
      <c r="B141" s="59">
        <v>132</v>
      </c>
      <c r="C141" s="19"/>
      <c r="D141" s="19"/>
      <c r="E141" s="54">
        <f aca="true" t="shared" si="21" ref="E141:E204">IF(D141="","",D141-D140)</f>
      </c>
      <c r="F141" s="55">
        <f>IF(C141="","",VLOOKUP(D141,$V$3:$W230,2))</f>
      </c>
      <c r="G141" s="56">
        <f t="shared" si="16"/>
      </c>
      <c r="H141" s="57">
        <f aca="true" t="shared" si="22" ref="H141:H204">IF(C141="","",C141-G141)</f>
      </c>
      <c r="I141" s="56">
        <f aca="true" t="shared" si="23" ref="I141:I204">IF(C141="","",I140-H141)</f>
      </c>
      <c r="J141" s="58">
        <f t="shared" si="17"/>
        <v>132</v>
      </c>
      <c r="K141" s="78"/>
      <c r="L141" s="64">
        <f>IF(K141="","",VLOOKUP(D141,$X$15:$Y230,2))</f>
      </c>
      <c r="M141" s="66">
        <f t="shared" si="18"/>
      </c>
      <c r="N141" s="66">
        <f t="shared" si="19"/>
      </c>
      <c r="O141" s="65">
        <f t="shared" si="20"/>
      </c>
    </row>
    <row r="142" spans="1:15" ht="15" customHeight="1">
      <c r="A142" s="2"/>
      <c r="B142" s="59">
        <v>133</v>
      </c>
      <c r="C142" s="19"/>
      <c r="D142" s="19"/>
      <c r="E142" s="54">
        <f t="shared" si="21"/>
      </c>
      <c r="F142" s="55">
        <f>IF(C142="","",VLOOKUP(D142,$V$3:$W231,2))</f>
      </c>
      <c r="G142" s="56">
        <f t="shared" si="16"/>
      </c>
      <c r="H142" s="57">
        <f t="shared" si="22"/>
      </c>
      <c r="I142" s="56">
        <f t="shared" si="23"/>
      </c>
      <c r="J142" s="58">
        <f t="shared" si="17"/>
        <v>133</v>
      </c>
      <c r="K142" s="78"/>
      <c r="L142" s="64">
        <f>IF(K142="","",VLOOKUP(D142,$X$15:$Y231,2))</f>
      </c>
      <c r="M142" s="66">
        <f t="shared" si="18"/>
      </c>
      <c r="N142" s="66">
        <f t="shared" si="19"/>
      </c>
      <c r="O142" s="65">
        <f t="shared" si="20"/>
      </c>
    </row>
    <row r="143" spans="1:15" ht="15" customHeight="1">
      <c r="A143" s="2"/>
      <c r="B143" s="59">
        <v>134</v>
      </c>
      <c r="C143" s="19"/>
      <c r="D143" s="19"/>
      <c r="E143" s="54">
        <f t="shared" si="21"/>
      </c>
      <c r="F143" s="55">
        <f>IF(C143="","",VLOOKUP(D143,$V$3:$W232,2))</f>
      </c>
      <c r="G143" s="56">
        <f aca="true" t="shared" si="24" ref="G143:G206">IF(C143="","",I142*F143*E143/365)</f>
      </c>
      <c r="H143" s="57">
        <f t="shared" si="22"/>
      </c>
      <c r="I143" s="56">
        <f t="shared" si="23"/>
      </c>
      <c r="J143" s="58">
        <f t="shared" si="17"/>
        <v>134</v>
      </c>
      <c r="K143" s="78"/>
      <c r="L143" s="64">
        <f>IF(K143="","",VLOOKUP(D143,$X$15:$Y232,2))</f>
      </c>
      <c r="M143" s="66">
        <f t="shared" si="18"/>
      </c>
      <c r="N143" s="66">
        <f t="shared" si="19"/>
      </c>
      <c r="O143" s="65">
        <f t="shared" si="20"/>
      </c>
    </row>
    <row r="144" spans="1:15" ht="15" customHeight="1">
      <c r="A144" s="2"/>
      <c r="B144" s="59">
        <v>135</v>
      </c>
      <c r="C144" s="19"/>
      <c r="D144" s="19"/>
      <c r="E144" s="54">
        <f t="shared" si="21"/>
      </c>
      <c r="F144" s="55">
        <f>IF(C144="","",VLOOKUP(D144,$V$3:$W233,2))</f>
      </c>
      <c r="G144" s="56">
        <f t="shared" si="24"/>
      </c>
      <c r="H144" s="57">
        <f t="shared" si="22"/>
      </c>
      <c r="I144" s="56">
        <f t="shared" si="23"/>
      </c>
      <c r="J144" s="58">
        <f t="shared" si="17"/>
        <v>135</v>
      </c>
      <c r="K144" s="78"/>
      <c r="L144" s="64">
        <f>IF(K144="","",VLOOKUP(D144,$X$15:$Y233,2))</f>
      </c>
      <c r="M144" s="66">
        <f t="shared" si="18"/>
      </c>
      <c r="N144" s="66">
        <f t="shared" si="19"/>
      </c>
      <c r="O144" s="65">
        <f t="shared" si="20"/>
      </c>
    </row>
    <row r="145" spans="1:15" ht="15" customHeight="1">
      <c r="A145" s="2"/>
      <c r="B145" s="59">
        <v>136</v>
      </c>
      <c r="C145" s="19"/>
      <c r="D145" s="19"/>
      <c r="E145" s="54">
        <f t="shared" si="21"/>
      </c>
      <c r="F145" s="55">
        <f>IF(C145="","",VLOOKUP(D145,$V$3:$W234,2))</f>
      </c>
      <c r="G145" s="56">
        <f t="shared" si="24"/>
      </c>
      <c r="H145" s="57">
        <f t="shared" si="22"/>
      </c>
      <c r="I145" s="56">
        <f t="shared" si="23"/>
      </c>
      <c r="J145" s="58">
        <f t="shared" si="17"/>
        <v>136</v>
      </c>
      <c r="K145" s="78"/>
      <c r="L145" s="64">
        <f>IF(K145="","",VLOOKUP(D145,$X$15:$Y234,2))</f>
      </c>
      <c r="M145" s="66">
        <f t="shared" si="18"/>
      </c>
      <c r="N145" s="66">
        <f t="shared" si="19"/>
      </c>
      <c r="O145" s="65">
        <f t="shared" si="20"/>
      </c>
    </row>
    <row r="146" spans="1:15" ht="15" customHeight="1">
      <c r="A146" s="2"/>
      <c r="B146" s="59">
        <v>137</v>
      </c>
      <c r="C146" s="19"/>
      <c r="D146" s="19"/>
      <c r="E146" s="54">
        <f t="shared" si="21"/>
      </c>
      <c r="F146" s="55">
        <f>IF(C146="","",VLOOKUP(D146,$V$3:$W235,2))</f>
      </c>
      <c r="G146" s="56">
        <f t="shared" si="24"/>
      </c>
      <c r="H146" s="57">
        <f t="shared" si="22"/>
      </c>
      <c r="I146" s="56">
        <f t="shared" si="23"/>
      </c>
      <c r="J146" s="58">
        <f t="shared" si="17"/>
        <v>137</v>
      </c>
      <c r="K146" s="78"/>
      <c r="L146" s="64">
        <f>IF(K146="","",VLOOKUP(D146,$X$15:$Y235,2))</f>
      </c>
      <c r="M146" s="66">
        <f t="shared" si="18"/>
      </c>
      <c r="N146" s="66">
        <f t="shared" si="19"/>
      </c>
      <c r="O146" s="65">
        <f t="shared" si="20"/>
      </c>
    </row>
    <row r="147" spans="1:15" ht="15" customHeight="1">
      <c r="A147" s="2"/>
      <c r="B147" s="59">
        <v>138</v>
      </c>
      <c r="C147" s="19"/>
      <c r="D147" s="19"/>
      <c r="E147" s="54">
        <f t="shared" si="21"/>
      </c>
      <c r="F147" s="55">
        <f>IF(C147="","",VLOOKUP(D147,$V$3:$W236,2))</f>
      </c>
      <c r="G147" s="56">
        <f t="shared" si="24"/>
      </c>
      <c r="H147" s="57">
        <f t="shared" si="22"/>
      </c>
      <c r="I147" s="56">
        <f t="shared" si="23"/>
      </c>
      <c r="J147" s="58">
        <f t="shared" si="17"/>
        <v>138</v>
      </c>
      <c r="K147" s="78"/>
      <c r="L147" s="64">
        <f>IF(K147="","",VLOOKUP(D147,$X$15:$Y236,2))</f>
      </c>
      <c r="M147" s="66">
        <f t="shared" si="18"/>
      </c>
      <c r="N147" s="66">
        <f t="shared" si="19"/>
      </c>
      <c r="O147" s="65">
        <f t="shared" si="20"/>
      </c>
    </row>
    <row r="148" spans="1:15" ht="15" customHeight="1">
      <c r="A148" s="2"/>
      <c r="B148" s="59">
        <v>139</v>
      </c>
      <c r="C148" s="19"/>
      <c r="D148" s="19"/>
      <c r="E148" s="54">
        <f t="shared" si="21"/>
      </c>
      <c r="F148" s="55">
        <f>IF(C148="","",VLOOKUP(D148,$V$3:$W237,2))</f>
      </c>
      <c r="G148" s="56">
        <f t="shared" si="24"/>
      </c>
      <c r="H148" s="57">
        <f t="shared" si="22"/>
      </c>
      <c r="I148" s="56">
        <f t="shared" si="23"/>
      </c>
      <c r="J148" s="58">
        <f t="shared" si="17"/>
        <v>139</v>
      </c>
      <c r="K148" s="78"/>
      <c r="L148" s="64">
        <f>IF(K148="","",VLOOKUP(D148,$X$15:$Y237,2))</f>
      </c>
      <c r="M148" s="66">
        <f t="shared" si="18"/>
      </c>
      <c r="N148" s="66">
        <f t="shared" si="19"/>
      </c>
      <c r="O148" s="65">
        <f t="shared" si="20"/>
      </c>
    </row>
    <row r="149" spans="1:15" ht="15" customHeight="1">
      <c r="A149" s="2"/>
      <c r="B149" s="59">
        <v>140</v>
      </c>
      <c r="C149" s="19"/>
      <c r="D149" s="19"/>
      <c r="E149" s="54">
        <f t="shared" si="21"/>
      </c>
      <c r="F149" s="55">
        <f>IF(C149="","",VLOOKUP(D149,$V$3:$W238,2))</f>
      </c>
      <c r="G149" s="56">
        <f t="shared" si="24"/>
      </c>
      <c r="H149" s="57">
        <f t="shared" si="22"/>
      </c>
      <c r="I149" s="56">
        <f t="shared" si="23"/>
      </c>
      <c r="J149" s="58">
        <f t="shared" si="17"/>
        <v>140</v>
      </c>
      <c r="K149" s="78"/>
      <c r="L149" s="64">
        <f>IF(K149="","",VLOOKUP(D149,$X$15:$Y238,2))</f>
      </c>
      <c r="M149" s="66">
        <f t="shared" si="18"/>
      </c>
      <c r="N149" s="66">
        <f t="shared" si="19"/>
      </c>
      <c r="O149" s="65">
        <f t="shared" si="20"/>
      </c>
    </row>
    <row r="150" spans="1:15" ht="15" customHeight="1">
      <c r="A150" s="2"/>
      <c r="B150" s="59">
        <v>141</v>
      </c>
      <c r="C150" s="19"/>
      <c r="D150" s="19"/>
      <c r="E150" s="54">
        <f t="shared" si="21"/>
      </c>
      <c r="F150" s="55">
        <f>IF(C150="","",VLOOKUP(D150,$V$3:$W239,2))</f>
      </c>
      <c r="G150" s="56">
        <f t="shared" si="24"/>
      </c>
      <c r="H150" s="57">
        <f t="shared" si="22"/>
      </c>
      <c r="I150" s="56">
        <f t="shared" si="23"/>
      </c>
      <c r="J150" s="58">
        <f t="shared" si="17"/>
        <v>141</v>
      </c>
      <c r="K150" s="78"/>
      <c r="L150" s="64">
        <f>IF(K150="","",VLOOKUP(D150,$X$15:$Y239,2))</f>
      </c>
      <c r="M150" s="66">
        <f t="shared" si="18"/>
      </c>
      <c r="N150" s="66">
        <f t="shared" si="19"/>
      </c>
      <c r="O150" s="65">
        <f t="shared" si="20"/>
      </c>
    </row>
    <row r="151" spans="1:15" ht="15" customHeight="1">
      <c r="A151" s="2"/>
      <c r="B151" s="59">
        <v>142</v>
      </c>
      <c r="C151" s="19"/>
      <c r="D151" s="19"/>
      <c r="E151" s="54">
        <f t="shared" si="21"/>
      </c>
      <c r="F151" s="55">
        <f>IF(C151="","",VLOOKUP(D151,$V$3:$W240,2))</f>
      </c>
      <c r="G151" s="56">
        <f t="shared" si="24"/>
      </c>
      <c r="H151" s="57">
        <f t="shared" si="22"/>
      </c>
      <c r="I151" s="56">
        <f t="shared" si="23"/>
      </c>
      <c r="J151" s="58">
        <f t="shared" si="17"/>
        <v>142</v>
      </c>
      <c r="K151" s="78"/>
      <c r="L151" s="64">
        <f>IF(K151="","",VLOOKUP(D151,$X$15:$Y240,2))</f>
      </c>
      <c r="M151" s="66">
        <f t="shared" si="18"/>
      </c>
      <c r="N151" s="66">
        <f t="shared" si="19"/>
      </c>
      <c r="O151" s="65">
        <f t="shared" si="20"/>
      </c>
    </row>
    <row r="152" spans="1:15" ht="15" customHeight="1">
      <c r="A152" s="2"/>
      <c r="B152" s="59">
        <v>143</v>
      </c>
      <c r="C152" s="19"/>
      <c r="D152" s="19"/>
      <c r="E152" s="54">
        <f t="shared" si="21"/>
      </c>
      <c r="F152" s="55">
        <f>IF(C152="","",VLOOKUP(D152,$V$3:$W241,2))</f>
      </c>
      <c r="G152" s="56">
        <f t="shared" si="24"/>
      </c>
      <c r="H152" s="57">
        <f t="shared" si="22"/>
      </c>
      <c r="I152" s="56">
        <f t="shared" si="23"/>
      </c>
      <c r="J152" s="58">
        <f t="shared" si="17"/>
        <v>143</v>
      </c>
      <c r="K152" s="78"/>
      <c r="L152" s="64">
        <f>IF(K152="","",VLOOKUP(D152,$X$15:$Y241,2))</f>
      </c>
      <c r="M152" s="66">
        <f t="shared" si="18"/>
      </c>
      <c r="N152" s="66">
        <f t="shared" si="19"/>
      </c>
      <c r="O152" s="65">
        <f t="shared" si="20"/>
      </c>
    </row>
    <row r="153" spans="1:15" ht="15" customHeight="1">
      <c r="A153" s="2"/>
      <c r="B153" s="59">
        <v>144</v>
      </c>
      <c r="C153" s="19"/>
      <c r="D153" s="19"/>
      <c r="E153" s="54">
        <f t="shared" si="21"/>
      </c>
      <c r="F153" s="55">
        <f>IF(C153="","",VLOOKUP(D153,$V$3:$W242,2))</f>
      </c>
      <c r="G153" s="56">
        <f t="shared" si="24"/>
      </c>
      <c r="H153" s="57">
        <f t="shared" si="22"/>
      </c>
      <c r="I153" s="56">
        <f t="shared" si="23"/>
      </c>
      <c r="J153" s="58">
        <f t="shared" si="17"/>
        <v>144</v>
      </c>
      <c r="K153" s="78"/>
      <c r="L153" s="64">
        <f>IF(K153="","",VLOOKUP(D153,$X$15:$Y242,2))</f>
      </c>
      <c r="M153" s="66">
        <f t="shared" si="18"/>
      </c>
      <c r="N153" s="66">
        <f t="shared" si="19"/>
      </c>
      <c r="O153" s="65">
        <f t="shared" si="20"/>
      </c>
    </row>
    <row r="154" spans="1:15" ht="15" customHeight="1">
      <c r="A154" s="2"/>
      <c r="B154" s="59">
        <v>145</v>
      </c>
      <c r="C154" s="19"/>
      <c r="D154" s="19"/>
      <c r="E154" s="54">
        <f t="shared" si="21"/>
      </c>
      <c r="F154" s="55">
        <f>IF(C154="","",VLOOKUP(D154,$V$3:$W243,2))</f>
      </c>
      <c r="G154" s="56">
        <f t="shared" si="24"/>
      </c>
      <c r="H154" s="57">
        <f t="shared" si="22"/>
      </c>
      <c r="I154" s="56">
        <f t="shared" si="23"/>
      </c>
      <c r="J154" s="58">
        <f t="shared" si="17"/>
        <v>145</v>
      </c>
      <c r="K154" s="78"/>
      <c r="L154" s="64">
        <f>IF(K154="","",VLOOKUP(D154,$X$15:$Y243,2))</f>
      </c>
      <c r="M154" s="66">
        <f t="shared" si="18"/>
      </c>
      <c r="N154" s="66">
        <f t="shared" si="19"/>
      </c>
      <c r="O154" s="65">
        <f t="shared" si="20"/>
      </c>
    </row>
    <row r="155" spans="1:15" ht="15" customHeight="1">
      <c r="A155" s="2"/>
      <c r="B155" s="59">
        <v>146</v>
      </c>
      <c r="C155" s="19"/>
      <c r="D155" s="19"/>
      <c r="E155" s="54">
        <f t="shared" si="21"/>
      </c>
      <c r="F155" s="55">
        <f>IF(C155="","",VLOOKUP(D155,$V$3:$W244,2))</f>
      </c>
      <c r="G155" s="56">
        <f t="shared" si="24"/>
      </c>
      <c r="H155" s="57">
        <f t="shared" si="22"/>
      </c>
      <c r="I155" s="56">
        <f t="shared" si="23"/>
      </c>
      <c r="J155" s="58">
        <f t="shared" si="17"/>
        <v>146</v>
      </c>
      <c r="K155" s="78"/>
      <c r="L155" s="64">
        <f>IF(K155="","",VLOOKUP(D155,$X$15:$Y244,2))</f>
      </c>
      <c r="M155" s="66">
        <f t="shared" si="18"/>
      </c>
      <c r="N155" s="66">
        <f t="shared" si="19"/>
      </c>
      <c r="O155" s="65">
        <f t="shared" si="20"/>
      </c>
    </row>
    <row r="156" spans="1:15" ht="15" customHeight="1">
      <c r="A156" s="2"/>
      <c r="B156" s="59">
        <v>147</v>
      </c>
      <c r="C156" s="19"/>
      <c r="D156" s="19"/>
      <c r="E156" s="54">
        <f t="shared" si="21"/>
      </c>
      <c r="F156" s="55">
        <f>IF(C156="","",VLOOKUP(D156,$V$3:$W245,2))</f>
      </c>
      <c r="G156" s="56">
        <f t="shared" si="24"/>
      </c>
      <c r="H156" s="57">
        <f t="shared" si="22"/>
      </c>
      <c r="I156" s="56">
        <f t="shared" si="23"/>
      </c>
      <c r="J156" s="58">
        <f t="shared" si="17"/>
        <v>147</v>
      </c>
      <c r="K156" s="78"/>
      <c r="L156" s="64">
        <f>IF(K156="","",VLOOKUP(D156,$X$15:$Y245,2))</f>
      </c>
      <c r="M156" s="66">
        <f t="shared" si="18"/>
      </c>
      <c r="N156" s="66">
        <f t="shared" si="19"/>
      </c>
      <c r="O156" s="65">
        <f t="shared" si="20"/>
      </c>
    </row>
    <row r="157" spans="1:15" ht="15" customHeight="1">
      <c r="A157" s="2"/>
      <c r="B157" s="59">
        <v>148</v>
      </c>
      <c r="C157" s="19"/>
      <c r="D157" s="19"/>
      <c r="E157" s="54">
        <f t="shared" si="21"/>
      </c>
      <c r="F157" s="55">
        <f>IF(C157="","",VLOOKUP(D157,$V$3:$W246,2))</f>
      </c>
      <c r="G157" s="56">
        <f t="shared" si="24"/>
      </c>
      <c r="H157" s="57">
        <f t="shared" si="22"/>
      </c>
      <c r="I157" s="56">
        <f t="shared" si="23"/>
      </c>
      <c r="J157" s="58">
        <f t="shared" si="17"/>
        <v>148</v>
      </c>
      <c r="K157" s="78"/>
      <c r="L157" s="64">
        <f>IF(K157="","",VLOOKUP(D157,$X$15:$Y246,2))</f>
      </c>
      <c r="M157" s="66">
        <f t="shared" si="18"/>
      </c>
      <c r="N157" s="66">
        <f t="shared" si="19"/>
      </c>
      <c r="O157" s="65">
        <f t="shared" si="20"/>
      </c>
    </row>
    <row r="158" spans="1:15" ht="15" customHeight="1">
      <c r="A158" s="2"/>
      <c r="B158" s="59">
        <v>149</v>
      </c>
      <c r="C158" s="19"/>
      <c r="D158" s="19"/>
      <c r="E158" s="54">
        <f t="shared" si="21"/>
      </c>
      <c r="F158" s="55">
        <f>IF(C158="","",VLOOKUP(D158,$V$3:$W247,2))</f>
      </c>
      <c r="G158" s="56">
        <f t="shared" si="24"/>
      </c>
      <c r="H158" s="57">
        <f t="shared" si="22"/>
      </c>
      <c r="I158" s="56">
        <f t="shared" si="23"/>
      </c>
      <c r="J158" s="58">
        <f t="shared" si="17"/>
        <v>149</v>
      </c>
      <c r="K158" s="78"/>
      <c r="L158" s="64">
        <f>IF(K158="","",VLOOKUP(D158,$X$15:$Y247,2))</f>
      </c>
      <c r="M158" s="66">
        <f t="shared" si="18"/>
      </c>
      <c r="N158" s="66">
        <f t="shared" si="19"/>
      </c>
      <c r="O158" s="65">
        <f t="shared" si="20"/>
      </c>
    </row>
    <row r="159" spans="1:15" ht="15" customHeight="1">
      <c r="A159" s="2"/>
      <c r="B159" s="59">
        <v>150</v>
      </c>
      <c r="C159" s="19"/>
      <c r="D159" s="19"/>
      <c r="E159" s="54">
        <f t="shared" si="21"/>
      </c>
      <c r="F159" s="55">
        <f>IF(C159="","",VLOOKUP(D159,$V$3:$W248,2))</f>
      </c>
      <c r="G159" s="56">
        <f t="shared" si="24"/>
      </c>
      <c r="H159" s="57">
        <f t="shared" si="22"/>
      </c>
      <c r="I159" s="56">
        <f t="shared" si="23"/>
      </c>
      <c r="J159" s="58">
        <f t="shared" si="17"/>
        <v>150</v>
      </c>
      <c r="K159" s="78"/>
      <c r="L159" s="64">
        <f>IF(K159="","",VLOOKUP(D159,$X$15:$Y248,2))</f>
      </c>
      <c r="M159" s="66">
        <f t="shared" si="18"/>
      </c>
      <c r="N159" s="66">
        <f t="shared" si="19"/>
      </c>
      <c r="O159" s="65">
        <f t="shared" si="20"/>
      </c>
    </row>
    <row r="160" spans="1:15" ht="15" customHeight="1">
      <c r="A160" s="2"/>
      <c r="B160" s="59">
        <v>151</v>
      </c>
      <c r="C160" s="19"/>
      <c r="D160" s="19"/>
      <c r="E160" s="54">
        <f t="shared" si="21"/>
      </c>
      <c r="F160" s="55">
        <f>IF(C160="","",VLOOKUP(D160,$V$3:$W249,2))</f>
      </c>
      <c r="G160" s="56">
        <f t="shared" si="24"/>
      </c>
      <c r="H160" s="57">
        <f t="shared" si="22"/>
      </c>
      <c r="I160" s="56">
        <f t="shared" si="23"/>
      </c>
      <c r="J160" s="58">
        <f t="shared" si="17"/>
        <v>151</v>
      </c>
      <c r="K160" s="78"/>
      <c r="L160" s="64">
        <f>IF(K160="","",VLOOKUP(D160,$X$15:$Y249,2))</f>
      </c>
      <c r="M160" s="66">
        <f t="shared" si="18"/>
      </c>
      <c r="N160" s="66">
        <f t="shared" si="19"/>
      </c>
      <c r="O160" s="65">
        <f t="shared" si="20"/>
      </c>
    </row>
    <row r="161" spans="1:15" ht="15" customHeight="1">
      <c r="A161" s="2"/>
      <c r="B161" s="59">
        <v>152</v>
      </c>
      <c r="C161" s="19"/>
      <c r="D161" s="19"/>
      <c r="E161" s="54">
        <f t="shared" si="21"/>
      </c>
      <c r="F161" s="55">
        <f>IF(C161="","",VLOOKUP(D161,$V$3:$W250,2))</f>
      </c>
      <c r="G161" s="56">
        <f t="shared" si="24"/>
      </c>
      <c r="H161" s="57">
        <f t="shared" si="22"/>
      </c>
      <c r="I161" s="56">
        <f t="shared" si="23"/>
      </c>
      <c r="J161" s="58">
        <f t="shared" si="17"/>
        <v>152</v>
      </c>
      <c r="K161" s="78"/>
      <c r="L161" s="64">
        <f>IF(K161="","",VLOOKUP(D161,$X$15:$Y250,2))</f>
      </c>
      <c r="M161" s="66">
        <f t="shared" si="18"/>
      </c>
      <c r="N161" s="66">
        <f t="shared" si="19"/>
      </c>
      <c r="O161" s="65">
        <f t="shared" si="20"/>
      </c>
    </row>
    <row r="162" spans="1:15" ht="15" customHeight="1">
      <c r="A162" s="2"/>
      <c r="B162" s="59">
        <v>153</v>
      </c>
      <c r="C162" s="19"/>
      <c r="D162" s="19"/>
      <c r="E162" s="54">
        <f t="shared" si="21"/>
      </c>
      <c r="F162" s="55">
        <f>IF(C162="","",VLOOKUP(D162,$V$3:$W251,2))</f>
      </c>
      <c r="G162" s="56">
        <f t="shared" si="24"/>
      </c>
      <c r="H162" s="57">
        <f t="shared" si="22"/>
      </c>
      <c r="I162" s="56">
        <f t="shared" si="23"/>
      </c>
      <c r="J162" s="58">
        <f t="shared" si="17"/>
        <v>153</v>
      </c>
      <c r="K162" s="78"/>
      <c r="L162" s="64">
        <f>IF(K162="","",VLOOKUP(D162,$X$15:$Y251,2))</f>
      </c>
      <c r="M162" s="66">
        <f t="shared" si="18"/>
      </c>
      <c r="N162" s="66">
        <f t="shared" si="19"/>
      </c>
      <c r="O162" s="65">
        <f t="shared" si="20"/>
      </c>
    </row>
    <row r="163" spans="1:15" ht="15" customHeight="1">
      <c r="A163" s="2"/>
      <c r="B163" s="59">
        <v>154</v>
      </c>
      <c r="C163" s="19"/>
      <c r="D163" s="19"/>
      <c r="E163" s="54">
        <f t="shared" si="21"/>
      </c>
      <c r="F163" s="55">
        <f>IF(C163="","",VLOOKUP(D163,$V$3:$W252,2))</f>
      </c>
      <c r="G163" s="56">
        <f t="shared" si="24"/>
      </c>
      <c r="H163" s="57">
        <f t="shared" si="22"/>
      </c>
      <c r="I163" s="56">
        <f t="shared" si="23"/>
      </c>
      <c r="J163" s="58">
        <f t="shared" si="17"/>
        <v>154</v>
      </c>
      <c r="K163" s="78"/>
      <c r="L163" s="64">
        <f>IF(K163="","",VLOOKUP(D163,$X$15:$Y252,2))</f>
      </c>
      <c r="M163" s="66">
        <f t="shared" si="18"/>
      </c>
      <c r="N163" s="66">
        <f t="shared" si="19"/>
      </c>
      <c r="O163" s="65">
        <f t="shared" si="20"/>
      </c>
    </row>
    <row r="164" spans="1:15" ht="15" customHeight="1">
      <c r="A164" s="2"/>
      <c r="B164" s="59">
        <v>155</v>
      </c>
      <c r="C164" s="19"/>
      <c r="D164" s="19"/>
      <c r="E164" s="54">
        <f t="shared" si="21"/>
      </c>
      <c r="F164" s="55">
        <f>IF(C164="","",VLOOKUP(D164,$V$3:$W253,2))</f>
      </c>
      <c r="G164" s="56">
        <f t="shared" si="24"/>
      </c>
      <c r="H164" s="57">
        <f t="shared" si="22"/>
      </c>
      <c r="I164" s="56">
        <f t="shared" si="23"/>
      </c>
      <c r="J164" s="58">
        <f t="shared" si="17"/>
        <v>155</v>
      </c>
      <c r="K164" s="78"/>
      <c r="L164" s="64">
        <f>IF(K164="","",VLOOKUP(D164,$X$15:$Y253,2))</f>
      </c>
      <c r="M164" s="66">
        <f t="shared" si="18"/>
      </c>
      <c r="N164" s="66">
        <f t="shared" si="19"/>
      </c>
      <c r="O164" s="65">
        <f t="shared" si="20"/>
      </c>
    </row>
    <row r="165" spans="1:15" ht="15" customHeight="1">
      <c r="A165" s="2"/>
      <c r="B165" s="59">
        <v>156</v>
      </c>
      <c r="C165" s="19"/>
      <c r="D165" s="19"/>
      <c r="E165" s="54">
        <f t="shared" si="21"/>
      </c>
      <c r="F165" s="55">
        <f>IF(C165="","",VLOOKUP(D165,$V$3:$W254,2))</f>
      </c>
      <c r="G165" s="56">
        <f t="shared" si="24"/>
      </c>
      <c r="H165" s="57">
        <f t="shared" si="22"/>
      </c>
      <c r="I165" s="56">
        <f t="shared" si="23"/>
      </c>
      <c r="J165" s="58">
        <f t="shared" si="17"/>
        <v>156</v>
      </c>
      <c r="K165" s="78"/>
      <c r="L165" s="64">
        <f>IF(K165="","",VLOOKUP(D165,$X$15:$Y254,2))</f>
      </c>
      <c r="M165" s="66">
        <f t="shared" si="18"/>
      </c>
      <c r="N165" s="66">
        <f t="shared" si="19"/>
      </c>
      <c r="O165" s="65">
        <f t="shared" si="20"/>
      </c>
    </row>
    <row r="166" spans="1:15" ht="15" customHeight="1">
      <c r="A166" s="2"/>
      <c r="B166" s="59">
        <v>157</v>
      </c>
      <c r="C166" s="19"/>
      <c r="D166" s="19"/>
      <c r="E166" s="54">
        <f t="shared" si="21"/>
      </c>
      <c r="F166" s="55">
        <f>IF(C166="","",VLOOKUP(D166,$V$3:$W255,2))</f>
      </c>
      <c r="G166" s="56">
        <f t="shared" si="24"/>
      </c>
      <c r="H166" s="57">
        <f t="shared" si="22"/>
      </c>
      <c r="I166" s="56">
        <f t="shared" si="23"/>
      </c>
      <c r="J166" s="58">
        <f t="shared" si="17"/>
        <v>157</v>
      </c>
      <c r="K166" s="78"/>
      <c r="L166" s="64">
        <f>IF(K166="","",VLOOKUP(D166,$X$15:$Y255,2))</f>
      </c>
      <c r="M166" s="66">
        <f t="shared" si="18"/>
      </c>
      <c r="N166" s="66">
        <f t="shared" si="19"/>
      </c>
      <c r="O166" s="65">
        <f t="shared" si="20"/>
      </c>
    </row>
    <row r="167" spans="1:15" ht="15" customHeight="1">
      <c r="A167" s="2"/>
      <c r="B167" s="59">
        <v>158</v>
      </c>
      <c r="C167" s="19"/>
      <c r="D167" s="19"/>
      <c r="E167" s="54">
        <f t="shared" si="21"/>
      </c>
      <c r="F167" s="55">
        <f>IF(C167="","",VLOOKUP(D167,$V$3:$W256,2))</f>
      </c>
      <c r="G167" s="56">
        <f t="shared" si="24"/>
      </c>
      <c r="H167" s="57">
        <f t="shared" si="22"/>
      </c>
      <c r="I167" s="56">
        <f t="shared" si="23"/>
      </c>
      <c r="J167" s="58">
        <f t="shared" si="17"/>
        <v>158</v>
      </c>
      <c r="K167" s="78"/>
      <c r="L167" s="64">
        <f>IF(K167="","",VLOOKUP(D167,$X$15:$Y256,2))</f>
      </c>
      <c r="M167" s="66">
        <f t="shared" si="18"/>
      </c>
      <c r="N167" s="66">
        <f t="shared" si="19"/>
      </c>
      <c r="O167" s="65">
        <f t="shared" si="20"/>
      </c>
    </row>
    <row r="168" spans="1:15" ht="15" customHeight="1">
      <c r="A168" s="2"/>
      <c r="B168" s="59">
        <v>159</v>
      </c>
      <c r="C168" s="19"/>
      <c r="D168" s="19"/>
      <c r="E168" s="54">
        <f t="shared" si="21"/>
      </c>
      <c r="F168" s="55">
        <f>IF(C168="","",VLOOKUP(D168,$V$3:$W257,2))</f>
      </c>
      <c r="G168" s="56">
        <f t="shared" si="24"/>
      </c>
      <c r="H168" s="57">
        <f t="shared" si="22"/>
      </c>
      <c r="I168" s="56">
        <f t="shared" si="23"/>
      </c>
      <c r="J168" s="58">
        <f t="shared" si="17"/>
        <v>159</v>
      </c>
      <c r="K168" s="78"/>
      <c r="L168" s="64">
        <f>IF(K168="","",VLOOKUP(D168,$X$15:$Y257,2))</f>
      </c>
      <c r="M168" s="66">
        <f t="shared" si="18"/>
      </c>
      <c r="N168" s="66">
        <f t="shared" si="19"/>
      </c>
      <c r="O168" s="65">
        <f t="shared" si="20"/>
      </c>
    </row>
    <row r="169" spans="1:15" ht="15" customHeight="1">
      <c r="A169" s="2"/>
      <c r="B169" s="59">
        <v>160</v>
      </c>
      <c r="C169" s="19"/>
      <c r="D169" s="19"/>
      <c r="E169" s="54">
        <f t="shared" si="21"/>
      </c>
      <c r="F169" s="55">
        <f>IF(C169="","",VLOOKUP(D169,$V$3:$W258,2))</f>
      </c>
      <c r="G169" s="56">
        <f t="shared" si="24"/>
      </c>
      <c r="H169" s="57">
        <f t="shared" si="22"/>
      </c>
      <c r="I169" s="56">
        <f t="shared" si="23"/>
      </c>
      <c r="J169" s="58">
        <f t="shared" si="17"/>
        <v>160</v>
      </c>
      <c r="K169" s="78"/>
      <c r="L169" s="64">
        <f>IF(K169="","",VLOOKUP(D169,$X$15:$Y258,2))</f>
      </c>
      <c r="M169" s="66">
        <f t="shared" si="18"/>
      </c>
      <c r="N169" s="66">
        <f t="shared" si="19"/>
      </c>
      <c r="O169" s="65">
        <f t="shared" si="20"/>
      </c>
    </row>
    <row r="170" spans="1:15" ht="15" customHeight="1">
      <c r="A170" s="2"/>
      <c r="B170" s="59">
        <v>161</v>
      </c>
      <c r="C170" s="19"/>
      <c r="D170" s="19"/>
      <c r="E170" s="54">
        <f t="shared" si="21"/>
      </c>
      <c r="F170" s="55">
        <f>IF(C170="","",VLOOKUP(D170,$V$3:$W259,2))</f>
      </c>
      <c r="G170" s="56">
        <f t="shared" si="24"/>
      </c>
      <c r="H170" s="57">
        <f t="shared" si="22"/>
      </c>
      <c r="I170" s="56">
        <f t="shared" si="23"/>
      </c>
      <c r="J170" s="58">
        <f t="shared" si="17"/>
        <v>161</v>
      </c>
      <c r="K170" s="78"/>
      <c r="L170" s="64">
        <f>IF(K170="","",VLOOKUP(D170,$X$15:$Y259,2))</f>
      </c>
      <c r="M170" s="66">
        <f t="shared" si="18"/>
      </c>
      <c r="N170" s="66">
        <f t="shared" si="19"/>
      </c>
      <c r="O170" s="65">
        <f t="shared" si="20"/>
      </c>
    </row>
    <row r="171" spans="1:15" ht="15" customHeight="1">
      <c r="A171" s="2"/>
      <c r="B171" s="59">
        <v>162</v>
      </c>
      <c r="C171" s="19"/>
      <c r="D171" s="19"/>
      <c r="E171" s="54">
        <f t="shared" si="21"/>
      </c>
      <c r="F171" s="55">
        <f>IF(C171="","",VLOOKUP(D171,$V$3:$W260,2))</f>
      </c>
      <c r="G171" s="56">
        <f t="shared" si="24"/>
      </c>
      <c r="H171" s="57">
        <f t="shared" si="22"/>
      </c>
      <c r="I171" s="56">
        <f t="shared" si="23"/>
      </c>
      <c r="J171" s="58">
        <f t="shared" si="17"/>
        <v>162</v>
      </c>
      <c r="K171" s="78"/>
      <c r="L171" s="64">
        <f>IF(K171="","",VLOOKUP(D171,$X$15:$Y260,2))</f>
      </c>
      <c r="M171" s="66">
        <f t="shared" si="18"/>
      </c>
      <c r="N171" s="66">
        <f t="shared" si="19"/>
      </c>
      <c r="O171" s="65">
        <f t="shared" si="20"/>
      </c>
    </row>
    <row r="172" spans="1:15" ht="15" customHeight="1">
      <c r="A172" s="2"/>
      <c r="B172" s="59">
        <v>163</v>
      </c>
      <c r="C172" s="19"/>
      <c r="D172" s="19"/>
      <c r="E172" s="54">
        <f t="shared" si="21"/>
      </c>
      <c r="F172" s="55">
        <f>IF(C172="","",VLOOKUP(D172,$V$3:$W261,2))</f>
      </c>
      <c r="G172" s="56">
        <f t="shared" si="24"/>
      </c>
      <c r="H172" s="57">
        <f t="shared" si="22"/>
      </c>
      <c r="I172" s="56">
        <f t="shared" si="23"/>
      </c>
      <c r="J172" s="58">
        <f t="shared" si="17"/>
        <v>163</v>
      </c>
      <c r="K172" s="78"/>
      <c r="L172" s="64">
        <f>IF(K172="","",VLOOKUP(D172,$X$15:$Y261,2))</f>
      </c>
      <c r="M172" s="66">
        <f t="shared" si="18"/>
      </c>
      <c r="N172" s="66">
        <f t="shared" si="19"/>
      </c>
      <c r="O172" s="65">
        <f t="shared" si="20"/>
      </c>
    </row>
    <row r="173" spans="1:15" ht="15" customHeight="1">
      <c r="A173" s="2"/>
      <c r="B173" s="59">
        <v>164</v>
      </c>
      <c r="C173" s="19"/>
      <c r="D173" s="19"/>
      <c r="E173" s="54">
        <f t="shared" si="21"/>
      </c>
      <c r="F173" s="55">
        <f>IF(C173="","",VLOOKUP(D173,$V$3:$W262,2))</f>
      </c>
      <c r="G173" s="56">
        <f t="shared" si="24"/>
      </c>
      <c r="H173" s="57">
        <f t="shared" si="22"/>
      </c>
      <c r="I173" s="56">
        <f t="shared" si="23"/>
      </c>
      <c r="J173" s="58">
        <f t="shared" si="17"/>
        <v>164</v>
      </c>
      <c r="K173" s="78"/>
      <c r="L173" s="64">
        <f>IF(K173="","",VLOOKUP(D173,$X$15:$Y262,2))</f>
      </c>
      <c r="M173" s="66">
        <f t="shared" si="18"/>
      </c>
      <c r="N173" s="66">
        <f t="shared" si="19"/>
      </c>
      <c r="O173" s="65">
        <f t="shared" si="20"/>
      </c>
    </row>
    <row r="174" spans="1:15" ht="15" customHeight="1">
      <c r="A174" s="2"/>
      <c r="B174" s="59">
        <v>165</v>
      </c>
      <c r="C174" s="19"/>
      <c r="D174" s="19"/>
      <c r="E174" s="54">
        <f t="shared" si="21"/>
      </c>
      <c r="F174" s="55">
        <f>IF(C174="","",VLOOKUP(D174,$V$3:$W263,2))</f>
      </c>
      <c r="G174" s="56">
        <f t="shared" si="24"/>
      </c>
      <c r="H174" s="57">
        <f t="shared" si="22"/>
      </c>
      <c r="I174" s="56">
        <f t="shared" si="23"/>
      </c>
      <c r="J174" s="58">
        <f t="shared" si="17"/>
        <v>165</v>
      </c>
      <c r="K174" s="78"/>
      <c r="L174" s="64">
        <f>IF(K174="","",VLOOKUP(D174,$X$15:$Y263,2))</f>
      </c>
      <c r="M174" s="66">
        <f t="shared" si="18"/>
      </c>
      <c r="N174" s="66">
        <f t="shared" si="19"/>
      </c>
      <c r="O174" s="65">
        <f t="shared" si="20"/>
      </c>
    </row>
    <row r="175" spans="1:15" ht="15" customHeight="1">
      <c r="A175" s="2"/>
      <c r="B175" s="59">
        <v>166</v>
      </c>
      <c r="C175" s="19"/>
      <c r="D175" s="19"/>
      <c r="E175" s="54">
        <f t="shared" si="21"/>
      </c>
      <c r="F175" s="55">
        <f>IF(C175="","",VLOOKUP(D175,$V$3:$W264,2))</f>
      </c>
      <c r="G175" s="56">
        <f t="shared" si="24"/>
      </c>
      <c r="H175" s="57">
        <f t="shared" si="22"/>
      </c>
      <c r="I175" s="56">
        <f t="shared" si="23"/>
      </c>
      <c r="J175" s="58">
        <f t="shared" si="17"/>
        <v>166</v>
      </c>
      <c r="K175" s="78"/>
      <c r="L175" s="64">
        <f>IF(K175="","",VLOOKUP(D175,$X$15:$Y264,2))</f>
      </c>
      <c r="M175" s="66">
        <f t="shared" si="18"/>
      </c>
      <c r="N175" s="66">
        <f t="shared" si="19"/>
      </c>
      <c r="O175" s="65">
        <f t="shared" si="20"/>
      </c>
    </row>
    <row r="176" spans="1:15" ht="15" customHeight="1">
      <c r="A176" s="2"/>
      <c r="B176" s="59">
        <v>167</v>
      </c>
      <c r="C176" s="19"/>
      <c r="D176" s="19"/>
      <c r="E176" s="54">
        <f t="shared" si="21"/>
      </c>
      <c r="F176" s="55">
        <f>IF(C176="","",VLOOKUP(D176,$V$3:$W265,2))</f>
      </c>
      <c r="G176" s="56">
        <f t="shared" si="24"/>
      </c>
      <c r="H176" s="57">
        <f t="shared" si="22"/>
      </c>
      <c r="I176" s="56">
        <f t="shared" si="23"/>
      </c>
      <c r="J176" s="58">
        <f t="shared" si="17"/>
        <v>167</v>
      </c>
      <c r="K176" s="78"/>
      <c r="L176" s="64">
        <f>IF(K176="","",VLOOKUP(D176,$X$15:$Y265,2))</f>
      </c>
      <c r="M176" s="66">
        <f t="shared" si="18"/>
      </c>
      <c r="N176" s="66">
        <f t="shared" si="19"/>
      </c>
      <c r="O176" s="65">
        <f t="shared" si="20"/>
      </c>
    </row>
    <row r="177" spans="1:15" ht="15" customHeight="1">
      <c r="A177" s="2"/>
      <c r="B177" s="59">
        <v>168</v>
      </c>
      <c r="C177" s="19"/>
      <c r="D177" s="19"/>
      <c r="E177" s="54">
        <f t="shared" si="21"/>
      </c>
      <c r="F177" s="55">
        <f>IF(C177="","",VLOOKUP(D177,$V$3:$W266,2))</f>
      </c>
      <c r="G177" s="56">
        <f t="shared" si="24"/>
      </c>
      <c r="H177" s="57">
        <f t="shared" si="22"/>
      </c>
      <c r="I177" s="56">
        <f t="shared" si="23"/>
      </c>
      <c r="J177" s="58">
        <f t="shared" si="17"/>
        <v>168</v>
      </c>
      <c r="K177" s="78"/>
      <c r="L177" s="64">
        <f>IF(K177="","",VLOOKUP(D177,$X$15:$Y266,2))</f>
      </c>
      <c r="M177" s="66">
        <f t="shared" si="18"/>
      </c>
      <c r="N177" s="66">
        <f t="shared" si="19"/>
      </c>
      <c r="O177" s="65">
        <f t="shared" si="20"/>
      </c>
    </row>
    <row r="178" spans="1:15" ht="15" customHeight="1">
      <c r="A178" s="2"/>
      <c r="B178" s="59">
        <v>169</v>
      </c>
      <c r="C178" s="19"/>
      <c r="D178" s="19"/>
      <c r="E178" s="54">
        <f t="shared" si="21"/>
      </c>
      <c r="F178" s="55">
        <f>IF(C178="","",VLOOKUP(D178,$V$3:$W267,2))</f>
      </c>
      <c r="G178" s="56">
        <f t="shared" si="24"/>
      </c>
      <c r="H178" s="57">
        <f t="shared" si="22"/>
      </c>
      <c r="I178" s="56">
        <f t="shared" si="23"/>
      </c>
      <c r="J178" s="58">
        <f t="shared" si="17"/>
        <v>169</v>
      </c>
      <c r="K178" s="78"/>
      <c r="L178" s="64">
        <f>IF(K178="","",VLOOKUP(D178,$X$15:$Y267,2))</f>
      </c>
      <c r="M178" s="66">
        <f t="shared" si="18"/>
      </c>
      <c r="N178" s="66">
        <f t="shared" si="19"/>
      </c>
      <c r="O178" s="65">
        <f t="shared" si="20"/>
      </c>
    </row>
    <row r="179" spans="1:15" ht="15" customHeight="1">
      <c r="A179" s="2"/>
      <c r="B179" s="59">
        <v>170</v>
      </c>
      <c r="C179" s="19"/>
      <c r="D179" s="19"/>
      <c r="E179" s="54">
        <f t="shared" si="21"/>
      </c>
      <c r="F179" s="55">
        <f>IF(C179="","",VLOOKUP(D179,$V$3:$W268,2))</f>
      </c>
      <c r="G179" s="56">
        <f t="shared" si="24"/>
      </c>
      <c r="H179" s="57">
        <f t="shared" si="22"/>
      </c>
      <c r="I179" s="56">
        <f t="shared" si="23"/>
      </c>
      <c r="J179" s="58">
        <f t="shared" si="17"/>
        <v>170</v>
      </c>
      <c r="K179" s="78"/>
      <c r="L179" s="64">
        <f>IF(K179="","",VLOOKUP(D179,$X$15:$Y268,2))</f>
      </c>
      <c r="M179" s="66">
        <f t="shared" si="18"/>
      </c>
      <c r="N179" s="66">
        <f t="shared" si="19"/>
      </c>
      <c r="O179" s="65">
        <f t="shared" si="20"/>
      </c>
    </row>
    <row r="180" spans="1:15" ht="15" customHeight="1">
      <c r="A180" s="2"/>
      <c r="B180" s="59">
        <v>171</v>
      </c>
      <c r="C180" s="19"/>
      <c r="D180" s="19"/>
      <c r="E180" s="54">
        <f t="shared" si="21"/>
      </c>
      <c r="F180" s="55">
        <f>IF(C180="","",VLOOKUP(D180,$V$3:$W269,2))</f>
      </c>
      <c r="G180" s="56">
        <f t="shared" si="24"/>
      </c>
      <c r="H180" s="57">
        <f t="shared" si="22"/>
      </c>
      <c r="I180" s="56">
        <f t="shared" si="23"/>
      </c>
      <c r="J180" s="58">
        <f t="shared" si="17"/>
        <v>171</v>
      </c>
      <c r="K180" s="78"/>
      <c r="L180" s="64">
        <f>IF(K180="","",VLOOKUP(D180,$X$15:$Y269,2))</f>
      </c>
      <c r="M180" s="66">
        <f t="shared" si="18"/>
      </c>
      <c r="N180" s="66">
        <f t="shared" si="19"/>
      </c>
      <c r="O180" s="65">
        <f t="shared" si="20"/>
      </c>
    </row>
    <row r="181" spans="1:15" ht="15" customHeight="1">
      <c r="A181" s="2"/>
      <c r="B181" s="59">
        <v>172</v>
      </c>
      <c r="C181" s="19"/>
      <c r="D181" s="19"/>
      <c r="E181" s="54">
        <f t="shared" si="21"/>
      </c>
      <c r="F181" s="55">
        <f>IF(C181="","",VLOOKUP(D181,$V$3:$W270,2))</f>
      </c>
      <c r="G181" s="56">
        <f t="shared" si="24"/>
      </c>
      <c r="H181" s="57">
        <f t="shared" si="22"/>
      </c>
      <c r="I181" s="56">
        <f t="shared" si="23"/>
      </c>
      <c r="J181" s="58">
        <f t="shared" si="17"/>
        <v>172</v>
      </c>
      <c r="K181" s="78"/>
      <c r="L181" s="64">
        <f>IF(K181="","",VLOOKUP(D181,$X$15:$Y270,2))</f>
      </c>
      <c r="M181" s="66">
        <f t="shared" si="18"/>
      </c>
      <c r="N181" s="66">
        <f t="shared" si="19"/>
      </c>
      <c r="O181" s="65">
        <f t="shared" si="20"/>
      </c>
    </row>
    <row r="182" spans="1:15" ht="15" customHeight="1">
      <c r="A182" s="2"/>
      <c r="B182" s="59">
        <v>173</v>
      </c>
      <c r="C182" s="19"/>
      <c r="D182" s="19"/>
      <c r="E182" s="54">
        <f t="shared" si="21"/>
      </c>
      <c r="F182" s="55">
        <f>IF(C182="","",VLOOKUP(D182,$V$3:$W271,2))</f>
      </c>
      <c r="G182" s="56">
        <f t="shared" si="24"/>
      </c>
      <c r="H182" s="57">
        <f t="shared" si="22"/>
      </c>
      <c r="I182" s="56">
        <f t="shared" si="23"/>
      </c>
      <c r="J182" s="58">
        <f t="shared" si="17"/>
        <v>173</v>
      </c>
      <c r="K182" s="78"/>
      <c r="L182" s="64">
        <f>IF(K182="","",VLOOKUP(D182,$X$15:$Y271,2))</f>
      </c>
      <c r="M182" s="66">
        <f t="shared" si="18"/>
      </c>
      <c r="N182" s="66">
        <f t="shared" si="19"/>
      </c>
      <c r="O182" s="65">
        <f t="shared" si="20"/>
      </c>
    </row>
    <row r="183" spans="1:15" ht="15" customHeight="1">
      <c r="A183" s="2"/>
      <c r="B183" s="59">
        <v>174</v>
      </c>
      <c r="C183" s="19"/>
      <c r="D183" s="19"/>
      <c r="E183" s="54">
        <f t="shared" si="21"/>
      </c>
      <c r="F183" s="55">
        <f>IF(C183="","",VLOOKUP(D183,$V$3:$W272,2))</f>
      </c>
      <c r="G183" s="56">
        <f t="shared" si="24"/>
      </c>
      <c r="H183" s="57">
        <f t="shared" si="22"/>
      </c>
      <c r="I183" s="56">
        <f t="shared" si="23"/>
      </c>
      <c r="J183" s="58">
        <f t="shared" si="17"/>
        <v>174</v>
      </c>
      <c r="K183" s="78"/>
      <c r="L183" s="64">
        <f>IF(K183="","",VLOOKUP(D183,$X$15:$Y272,2))</f>
      </c>
      <c r="M183" s="66">
        <f t="shared" si="18"/>
      </c>
      <c r="N183" s="66">
        <f t="shared" si="19"/>
      </c>
      <c r="O183" s="65">
        <f t="shared" si="20"/>
      </c>
    </row>
    <row r="184" spans="1:15" ht="15" customHeight="1">
      <c r="A184" s="2"/>
      <c r="B184" s="59">
        <v>175</v>
      </c>
      <c r="C184" s="19"/>
      <c r="D184" s="19"/>
      <c r="E184" s="54">
        <f t="shared" si="21"/>
      </c>
      <c r="F184" s="55">
        <f>IF(C184="","",VLOOKUP(D184,$V$3:$W273,2))</f>
      </c>
      <c r="G184" s="56">
        <f t="shared" si="24"/>
      </c>
      <c r="H184" s="57">
        <f t="shared" si="22"/>
      </c>
      <c r="I184" s="56">
        <f t="shared" si="23"/>
      </c>
      <c r="J184" s="58">
        <f t="shared" si="17"/>
        <v>175</v>
      </c>
      <c r="K184" s="78"/>
      <c r="L184" s="64">
        <f>IF(K184="","",VLOOKUP(D184,$X$15:$Y273,2))</f>
      </c>
      <c r="M184" s="66">
        <f t="shared" si="18"/>
      </c>
      <c r="N184" s="66">
        <f t="shared" si="19"/>
      </c>
      <c r="O184" s="65">
        <f t="shared" si="20"/>
      </c>
    </row>
    <row r="185" spans="1:15" ht="15" customHeight="1">
      <c r="A185" s="2"/>
      <c r="B185" s="59">
        <v>176</v>
      </c>
      <c r="C185" s="19"/>
      <c r="D185" s="19"/>
      <c r="E185" s="54">
        <f t="shared" si="21"/>
      </c>
      <c r="F185" s="55">
        <f>IF(C185="","",VLOOKUP(D185,$V$3:$W274,2))</f>
      </c>
      <c r="G185" s="56">
        <f t="shared" si="24"/>
      </c>
      <c r="H185" s="57">
        <f t="shared" si="22"/>
      </c>
      <c r="I185" s="56">
        <f t="shared" si="23"/>
      </c>
      <c r="J185" s="58">
        <f t="shared" si="17"/>
        <v>176</v>
      </c>
      <c r="K185" s="78"/>
      <c r="L185" s="64">
        <f>IF(K185="","",VLOOKUP(D185,$X$15:$Y274,2))</f>
      </c>
      <c r="M185" s="66">
        <f t="shared" si="18"/>
      </c>
      <c r="N185" s="66">
        <f t="shared" si="19"/>
      </c>
      <c r="O185" s="65">
        <f t="shared" si="20"/>
      </c>
    </row>
    <row r="186" spans="1:15" ht="15" customHeight="1">
      <c r="A186" s="2"/>
      <c r="B186" s="59">
        <v>177</v>
      </c>
      <c r="C186" s="19"/>
      <c r="D186" s="19"/>
      <c r="E186" s="54">
        <f t="shared" si="21"/>
      </c>
      <c r="F186" s="55">
        <f>IF(C186="","",VLOOKUP(D186,$V$3:$W275,2))</f>
      </c>
      <c r="G186" s="56">
        <f t="shared" si="24"/>
      </c>
      <c r="H186" s="57">
        <f t="shared" si="22"/>
      </c>
      <c r="I186" s="56">
        <f t="shared" si="23"/>
      </c>
      <c r="J186" s="58">
        <f t="shared" si="17"/>
        <v>177</v>
      </c>
      <c r="K186" s="78"/>
      <c r="L186" s="64">
        <f>IF(K186="","",VLOOKUP(D186,$X$15:$Y275,2))</f>
      </c>
      <c r="M186" s="66">
        <f t="shared" si="18"/>
      </c>
      <c r="N186" s="66">
        <f t="shared" si="19"/>
      </c>
      <c r="O186" s="65">
        <f t="shared" si="20"/>
      </c>
    </row>
    <row r="187" spans="1:15" ht="15" customHeight="1">
      <c r="A187" s="2"/>
      <c r="B187" s="59">
        <v>178</v>
      </c>
      <c r="C187" s="19"/>
      <c r="D187" s="19"/>
      <c r="E187" s="54">
        <f t="shared" si="21"/>
      </c>
      <c r="F187" s="55">
        <f>IF(C187="","",VLOOKUP(D187,$V$3:$W276,2))</f>
      </c>
      <c r="G187" s="56">
        <f t="shared" si="24"/>
      </c>
      <c r="H187" s="57">
        <f t="shared" si="22"/>
      </c>
      <c r="I187" s="56">
        <f t="shared" si="23"/>
      </c>
      <c r="J187" s="58">
        <f t="shared" si="17"/>
        <v>178</v>
      </c>
      <c r="K187" s="78"/>
      <c r="L187" s="64">
        <f>IF(K187="","",VLOOKUP(D187,$X$15:$Y276,2))</f>
      </c>
      <c r="M187" s="66">
        <f t="shared" si="18"/>
      </c>
      <c r="N187" s="66">
        <f t="shared" si="19"/>
      </c>
      <c r="O187" s="65">
        <f t="shared" si="20"/>
      </c>
    </row>
    <row r="188" spans="1:15" ht="15" customHeight="1">
      <c r="A188" s="2"/>
      <c r="B188" s="59">
        <v>179</v>
      </c>
      <c r="C188" s="19"/>
      <c r="D188" s="19"/>
      <c r="E188" s="54">
        <f t="shared" si="21"/>
      </c>
      <c r="F188" s="55">
        <f>IF(C188="","",VLOOKUP(D188,$V$3:$W277,2))</f>
      </c>
      <c r="G188" s="56">
        <f t="shared" si="24"/>
      </c>
      <c r="H188" s="57">
        <f t="shared" si="22"/>
      </c>
      <c r="I188" s="56">
        <f t="shared" si="23"/>
      </c>
      <c r="J188" s="58">
        <f t="shared" si="17"/>
        <v>179</v>
      </c>
      <c r="K188" s="78"/>
      <c r="L188" s="64">
        <f>IF(K188="","",VLOOKUP(D188,$X$15:$Y277,2))</f>
      </c>
      <c r="M188" s="66">
        <f t="shared" si="18"/>
      </c>
      <c r="N188" s="66">
        <f t="shared" si="19"/>
      </c>
      <c r="O188" s="65">
        <f t="shared" si="20"/>
      </c>
    </row>
    <row r="189" spans="1:15" ht="15" customHeight="1">
      <c r="A189" s="2"/>
      <c r="B189" s="59">
        <v>180</v>
      </c>
      <c r="C189" s="19"/>
      <c r="D189" s="19"/>
      <c r="E189" s="54">
        <f t="shared" si="21"/>
      </c>
      <c r="F189" s="55">
        <f>IF(C189="","",VLOOKUP(D189,$V$3:$W278,2))</f>
      </c>
      <c r="G189" s="56">
        <f t="shared" si="24"/>
      </c>
      <c r="H189" s="57">
        <f t="shared" si="22"/>
      </c>
      <c r="I189" s="56">
        <f t="shared" si="23"/>
      </c>
      <c r="J189" s="58">
        <f t="shared" si="17"/>
        <v>180</v>
      </c>
      <c r="K189" s="78"/>
      <c r="L189" s="64">
        <f>IF(K189="","",VLOOKUP(D189,$X$15:$Y278,2))</f>
      </c>
      <c r="M189" s="66">
        <f t="shared" si="18"/>
      </c>
      <c r="N189" s="66">
        <f t="shared" si="19"/>
      </c>
      <c r="O189" s="65">
        <f t="shared" si="20"/>
      </c>
    </row>
    <row r="190" spans="1:15" ht="15" customHeight="1">
      <c r="A190" s="2"/>
      <c r="B190" s="59">
        <v>181</v>
      </c>
      <c r="C190" s="19"/>
      <c r="D190" s="19"/>
      <c r="E190" s="54">
        <f t="shared" si="21"/>
      </c>
      <c r="F190" s="55">
        <f>IF(C190="","",VLOOKUP(D190,$V$3:$W279,2))</f>
      </c>
      <c r="G190" s="56">
        <f t="shared" si="24"/>
      </c>
      <c r="H190" s="57">
        <f t="shared" si="22"/>
      </c>
      <c r="I190" s="56">
        <f t="shared" si="23"/>
      </c>
      <c r="J190" s="58">
        <f t="shared" si="17"/>
        <v>181</v>
      </c>
      <c r="K190" s="78"/>
      <c r="L190" s="64">
        <f>IF(K190="","",VLOOKUP(D190,$X$15:$Y279,2))</f>
      </c>
      <c r="M190" s="66">
        <f t="shared" si="18"/>
      </c>
      <c r="N190" s="66">
        <f t="shared" si="19"/>
      </c>
      <c r="O190" s="65">
        <f t="shared" si="20"/>
      </c>
    </row>
    <row r="191" spans="1:15" ht="15" customHeight="1">
      <c r="A191" s="2"/>
      <c r="B191" s="59">
        <v>182</v>
      </c>
      <c r="C191" s="19"/>
      <c r="D191" s="19"/>
      <c r="E191" s="54">
        <f t="shared" si="21"/>
      </c>
      <c r="F191" s="55">
        <f>IF(C191="","",VLOOKUP(D191,$V$3:$W280,2))</f>
      </c>
      <c r="G191" s="56">
        <f t="shared" si="24"/>
      </c>
      <c r="H191" s="57">
        <f t="shared" si="22"/>
      </c>
      <c r="I191" s="56">
        <f t="shared" si="23"/>
      </c>
      <c r="J191" s="58">
        <f t="shared" si="17"/>
        <v>182</v>
      </c>
      <c r="K191" s="78"/>
      <c r="L191" s="64">
        <f>IF(K191="","",VLOOKUP(D191,$X$15:$Y280,2))</f>
      </c>
      <c r="M191" s="66">
        <f t="shared" si="18"/>
      </c>
      <c r="N191" s="66">
        <f t="shared" si="19"/>
      </c>
      <c r="O191" s="65">
        <f t="shared" si="20"/>
      </c>
    </row>
    <row r="192" spans="1:15" ht="15" customHeight="1">
      <c r="A192" s="2"/>
      <c r="B192" s="59">
        <v>183</v>
      </c>
      <c r="C192" s="19"/>
      <c r="D192" s="19"/>
      <c r="E192" s="54">
        <f t="shared" si="21"/>
      </c>
      <c r="F192" s="55">
        <f>IF(C192="","",VLOOKUP(D192,$V$3:$W281,2))</f>
      </c>
      <c r="G192" s="56">
        <f t="shared" si="24"/>
      </c>
      <c r="H192" s="57">
        <f t="shared" si="22"/>
      </c>
      <c r="I192" s="56">
        <f t="shared" si="23"/>
      </c>
      <c r="J192" s="58">
        <f t="shared" si="17"/>
        <v>183</v>
      </c>
      <c r="K192" s="78"/>
      <c r="L192" s="64">
        <f>IF(K192="","",VLOOKUP(D192,$X$15:$Y281,2))</f>
      </c>
      <c r="M192" s="66">
        <f t="shared" si="18"/>
      </c>
      <c r="N192" s="66">
        <f t="shared" si="19"/>
      </c>
      <c r="O192" s="65">
        <f t="shared" si="20"/>
      </c>
    </row>
    <row r="193" spans="1:15" ht="15" customHeight="1">
      <c r="A193" s="2"/>
      <c r="B193" s="59">
        <v>184</v>
      </c>
      <c r="C193" s="19"/>
      <c r="D193" s="19"/>
      <c r="E193" s="54">
        <f t="shared" si="21"/>
      </c>
      <c r="F193" s="55">
        <f>IF(C193="","",VLOOKUP(D193,$V$3:$W282,2))</f>
      </c>
      <c r="G193" s="56">
        <f t="shared" si="24"/>
      </c>
      <c r="H193" s="57">
        <f t="shared" si="22"/>
      </c>
      <c r="I193" s="56">
        <f t="shared" si="23"/>
      </c>
      <c r="J193" s="58">
        <f t="shared" si="17"/>
        <v>184</v>
      </c>
      <c r="K193" s="78"/>
      <c r="L193" s="64">
        <f>IF(K193="","",VLOOKUP(D193,$X$15:$Y282,2))</f>
      </c>
      <c r="M193" s="66">
        <f t="shared" si="18"/>
      </c>
      <c r="N193" s="66">
        <f t="shared" si="19"/>
      </c>
      <c r="O193" s="65">
        <f t="shared" si="20"/>
      </c>
    </row>
    <row r="194" spans="1:15" ht="15" customHeight="1">
      <c r="A194" s="2"/>
      <c r="B194" s="59">
        <v>185</v>
      </c>
      <c r="C194" s="19"/>
      <c r="D194" s="19"/>
      <c r="E194" s="54">
        <f t="shared" si="21"/>
      </c>
      <c r="F194" s="55">
        <f>IF(C194="","",VLOOKUP(D194,$V$3:$W283,2))</f>
      </c>
      <c r="G194" s="56">
        <f t="shared" si="24"/>
      </c>
      <c r="H194" s="57">
        <f t="shared" si="22"/>
      </c>
      <c r="I194" s="56">
        <f t="shared" si="23"/>
      </c>
      <c r="J194" s="58">
        <f t="shared" si="17"/>
        <v>185</v>
      </c>
      <c r="K194" s="78"/>
      <c r="L194" s="64">
        <f>IF(K194="","",VLOOKUP(D194,$X$15:$Y283,2))</f>
      </c>
      <c r="M194" s="66">
        <f t="shared" si="18"/>
      </c>
      <c r="N194" s="66">
        <f t="shared" si="19"/>
      </c>
      <c r="O194" s="65">
        <f t="shared" si="20"/>
      </c>
    </row>
    <row r="195" spans="1:15" ht="15" customHeight="1">
      <c r="A195" s="2"/>
      <c r="B195" s="59">
        <v>186</v>
      </c>
      <c r="C195" s="19"/>
      <c r="D195" s="19"/>
      <c r="E195" s="54">
        <f t="shared" si="21"/>
      </c>
      <c r="F195" s="55">
        <f>IF(C195="","",VLOOKUP(D195,$V$3:$W284,2))</f>
      </c>
      <c r="G195" s="56">
        <f t="shared" si="24"/>
      </c>
      <c r="H195" s="57">
        <f t="shared" si="22"/>
      </c>
      <c r="I195" s="56">
        <f t="shared" si="23"/>
      </c>
      <c r="J195" s="58">
        <f t="shared" si="17"/>
        <v>186</v>
      </c>
      <c r="K195" s="78"/>
      <c r="L195" s="64">
        <f>IF(K195="","",VLOOKUP(D195,$X$15:$Y284,2))</f>
      </c>
      <c r="M195" s="66">
        <f t="shared" si="18"/>
      </c>
      <c r="N195" s="66">
        <f t="shared" si="19"/>
      </c>
      <c r="O195" s="65">
        <f t="shared" si="20"/>
      </c>
    </row>
    <row r="196" spans="1:15" ht="15" customHeight="1">
      <c r="A196" s="2"/>
      <c r="B196" s="59">
        <v>187</v>
      </c>
      <c r="C196" s="19"/>
      <c r="D196" s="19"/>
      <c r="E196" s="54">
        <f t="shared" si="21"/>
      </c>
      <c r="F196" s="55">
        <f>IF(C196="","",VLOOKUP(D196,$V$3:$W285,2))</f>
      </c>
      <c r="G196" s="56">
        <f t="shared" si="24"/>
      </c>
      <c r="H196" s="57">
        <f t="shared" si="22"/>
      </c>
      <c r="I196" s="56">
        <f t="shared" si="23"/>
      </c>
      <c r="J196" s="58">
        <f t="shared" si="17"/>
        <v>187</v>
      </c>
      <c r="K196" s="78"/>
      <c r="L196" s="64">
        <f>IF(K196="","",VLOOKUP(D196,$X$15:$Y285,2))</f>
      </c>
      <c r="M196" s="66">
        <f t="shared" si="18"/>
      </c>
      <c r="N196" s="66">
        <f t="shared" si="19"/>
      </c>
      <c r="O196" s="65">
        <f t="shared" si="20"/>
      </c>
    </row>
    <row r="197" spans="1:15" ht="15" customHeight="1">
      <c r="A197" s="2"/>
      <c r="B197" s="59">
        <v>188</v>
      </c>
      <c r="C197" s="19"/>
      <c r="D197" s="19"/>
      <c r="E197" s="54">
        <f t="shared" si="21"/>
      </c>
      <c r="F197" s="55">
        <f>IF(C197="","",VLOOKUP(D197,$V$3:$W286,2))</f>
      </c>
      <c r="G197" s="56">
        <f t="shared" si="24"/>
      </c>
      <c r="H197" s="57">
        <f t="shared" si="22"/>
      </c>
      <c r="I197" s="56">
        <f t="shared" si="23"/>
      </c>
      <c r="J197" s="58">
        <f t="shared" si="17"/>
        <v>188</v>
      </c>
      <c r="K197" s="78"/>
      <c r="L197" s="64">
        <f>IF(K197="","",VLOOKUP(D197,$X$15:$Y286,2))</f>
      </c>
      <c r="M197" s="66">
        <f t="shared" si="18"/>
      </c>
      <c r="N197" s="66">
        <f t="shared" si="19"/>
      </c>
      <c r="O197" s="65">
        <f t="shared" si="20"/>
      </c>
    </row>
    <row r="198" spans="1:15" ht="15" customHeight="1">
      <c r="A198" s="2"/>
      <c r="B198" s="59">
        <v>189</v>
      </c>
      <c r="C198" s="19"/>
      <c r="D198" s="19"/>
      <c r="E198" s="54">
        <f t="shared" si="21"/>
      </c>
      <c r="F198" s="55">
        <f>IF(C198="","",VLOOKUP(D198,$V$3:$W287,2))</f>
      </c>
      <c r="G198" s="56">
        <f t="shared" si="24"/>
      </c>
      <c r="H198" s="57">
        <f t="shared" si="22"/>
      </c>
      <c r="I198" s="56">
        <f t="shared" si="23"/>
      </c>
      <c r="J198" s="58">
        <f t="shared" si="17"/>
        <v>189</v>
      </c>
      <c r="K198" s="78"/>
      <c r="L198" s="64">
        <f>IF(K198="","",VLOOKUP(D198,$X$15:$Y287,2))</f>
      </c>
      <c r="M198" s="66">
        <f t="shared" si="18"/>
      </c>
      <c r="N198" s="66">
        <f t="shared" si="19"/>
      </c>
      <c r="O198" s="65">
        <f t="shared" si="20"/>
      </c>
    </row>
    <row r="199" spans="1:15" ht="15" customHeight="1">
      <c r="A199" s="2"/>
      <c r="B199" s="59">
        <v>190</v>
      </c>
      <c r="C199" s="19"/>
      <c r="D199" s="19"/>
      <c r="E199" s="54">
        <f t="shared" si="21"/>
      </c>
      <c r="F199" s="55">
        <f>IF(C199="","",VLOOKUP(D199,$V$3:$W288,2))</f>
      </c>
      <c r="G199" s="56">
        <f t="shared" si="24"/>
      </c>
      <c r="H199" s="57">
        <f t="shared" si="22"/>
      </c>
      <c r="I199" s="56">
        <f t="shared" si="23"/>
      </c>
      <c r="J199" s="58">
        <f t="shared" si="17"/>
        <v>190</v>
      </c>
      <c r="K199" s="78"/>
      <c r="L199" s="64">
        <f>IF(K199="","",VLOOKUP(D199,$X$15:$Y288,2))</f>
      </c>
      <c r="M199" s="66">
        <f t="shared" si="18"/>
      </c>
      <c r="N199" s="66">
        <f t="shared" si="19"/>
      </c>
      <c r="O199" s="65">
        <f t="shared" si="20"/>
      </c>
    </row>
    <row r="200" spans="1:15" ht="15" customHeight="1">
      <c r="A200" s="2"/>
      <c r="B200" s="59">
        <v>191</v>
      </c>
      <c r="C200" s="19"/>
      <c r="D200" s="19"/>
      <c r="E200" s="54">
        <f t="shared" si="21"/>
      </c>
      <c r="F200" s="55">
        <f>IF(C200="","",VLOOKUP(D200,$V$3:$W289,2))</f>
      </c>
      <c r="G200" s="56">
        <f t="shared" si="24"/>
      </c>
      <c r="H200" s="57">
        <f t="shared" si="22"/>
      </c>
      <c r="I200" s="56">
        <f t="shared" si="23"/>
      </c>
      <c r="J200" s="58">
        <f t="shared" si="17"/>
        <v>191</v>
      </c>
      <c r="K200" s="78"/>
      <c r="L200" s="64">
        <f>IF(K200="","",VLOOKUP(D200,$X$15:$Y289,2))</f>
      </c>
      <c r="M200" s="66">
        <f t="shared" si="18"/>
      </c>
      <c r="N200" s="66">
        <f t="shared" si="19"/>
      </c>
      <c r="O200" s="65">
        <f t="shared" si="20"/>
      </c>
    </row>
    <row r="201" spans="1:15" ht="15" customHeight="1">
      <c r="A201" s="2"/>
      <c r="B201" s="59">
        <v>192</v>
      </c>
      <c r="C201" s="19"/>
      <c r="D201" s="19"/>
      <c r="E201" s="54">
        <f t="shared" si="21"/>
      </c>
      <c r="F201" s="55">
        <f>IF(C201="","",VLOOKUP(D201,$V$3:$W290,2))</f>
      </c>
      <c r="G201" s="56">
        <f t="shared" si="24"/>
      </c>
      <c r="H201" s="57">
        <f t="shared" si="22"/>
      </c>
      <c r="I201" s="56">
        <f t="shared" si="23"/>
      </c>
      <c r="J201" s="58">
        <f t="shared" si="17"/>
        <v>192</v>
      </c>
      <c r="K201" s="78"/>
      <c r="L201" s="64">
        <f>IF(K201="","",VLOOKUP(D201,$X$15:$Y290,2))</f>
      </c>
      <c r="M201" s="66">
        <f t="shared" si="18"/>
      </c>
      <c r="N201" s="66">
        <f t="shared" si="19"/>
      </c>
      <c r="O201" s="65">
        <f t="shared" si="20"/>
      </c>
    </row>
    <row r="202" spans="1:15" ht="15" customHeight="1">
      <c r="A202" s="2"/>
      <c r="B202" s="59">
        <v>193</v>
      </c>
      <c r="C202" s="19"/>
      <c r="D202" s="19"/>
      <c r="E202" s="54">
        <f t="shared" si="21"/>
      </c>
      <c r="F202" s="55">
        <f>IF(C202="","",VLOOKUP(D202,$V$3:$W291,2))</f>
      </c>
      <c r="G202" s="56">
        <f t="shared" si="24"/>
      </c>
      <c r="H202" s="57">
        <f t="shared" si="22"/>
      </c>
      <c r="I202" s="56">
        <f t="shared" si="23"/>
      </c>
      <c r="J202" s="58">
        <f aca="true" t="shared" si="25" ref="J202:J265">B202</f>
        <v>193</v>
      </c>
      <c r="K202" s="78"/>
      <c r="L202" s="64">
        <f>IF(K202="","",VLOOKUP(D202,$X$15:$Y291,2))</f>
      </c>
      <c r="M202" s="66">
        <f t="shared" si="18"/>
      </c>
      <c r="N202" s="66">
        <f t="shared" si="19"/>
      </c>
      <c r="O202" s="65">
        <f t="shared" si="20"/>
      </c>
    </row>
    <row r="203" spans="1:15" ht="15" customHeight="1">
      <c r="A203" s="2"/>
      <c r="B203" s="59">
        <v>194</v>
      </c>
      <c r="C203" s="19"/>
      <c r="D203" s="19"/>
      <c r="E203" s="54">
        <f t="shared" si="21"/>
      </c>
      <c r="F203" s="55">
        <f>IF(C203="","",VLOOKUP(D203,$V$3:$W292,2))</f>
      </c>
      <c r="G203" s="56">
        <f t="shared" si="24"/>
      </c>
      <c r="H203" s="57">
        <f t="shared" si="22"/>
      </c>
      <c r="I203" s="56">
        <f t="shared" si="23"/>
      </c>
      <c r="J203" s="58">
        <f t="shared" si="25"/>
        <v>194</v>
      </c>
      <c r="K203" s="78"/>
      <c r="L203" s="64">
        <f>IF(K203="","",VLOOKUP(D203,$X$15:$Y292,2))</f>
      </c>
      <c r="M203" s="66">
        <f t="shared" si="18"/>
      </c>
      <c r="N203" s="66">
        <f t="shared" si="19"/>
      </c>
      <c r="O203" s="65">
        <f t="shared" si="20"/>
      </c>
    </row>
    <row r="204" spans="1:15" ht="15" customHeight="1">
      <c r="A204" s="2"/>
      <c r="B204" s="59">
        <v>195</v>
      </c>
      <c r="C204" s="19"/>
      <c r="D204" s="19"/>
      <c r="E204" s="54">
        <f t="shared" si="21"/>
      </c>
      <c r="F204" s="55">
        <f>IF(C204="","",VLOOKUP(D204,$V$3:$W293,2))</f>
      </c>
      <c r="G204" s="56">
        <f t="shared" si="24"/>
      </c>
      <c r="H204" s="57">
        <f t="shared" si="22"/>
      </c>
      <c r="I204" s="56">
        <f t="shared" si="23"/>
      </c>
      <c r="J204" s="58">
        <f t="shared" si="25"/>
        <v>195</v>
      </c>
      <c r="K204" s="78"/>
      <c r="L204" s="64">
        <f>IF(K204="","",VLOOKUP(D204,$X$15:$Y293,2))</f>
      </c>
      <c r="M204" s="66">
        <f aca="true" t="shared" si="26" ref="M204:M267">IF(K204="","",O203*E204*L204/365)</f>
      </c>
      <c r="N204" s="66">
        <f aca="true" t="shared" si="27" ref="N204:N267">IF(M204="","",K204-M204)</f>
      </c>
      <c r="O204" s="65">
        <f aca="true" t="shared" si="28" ref="O204:O267">IF(K204="","",O203-N204)</f>
      </c>
    </row>
    <row r="205" spans="1:15" ht="15" customHeight="1">
      <c r="A205" s="2"/>
      <c r="B205" s="59">
        <v>196</v>
      </c>
      <c r="C205" s="19"/>
      <c r="D205" s="19"/>
      <c r="E205" s="54">
        <f aca="true" t="shared" si="29" ref="E205:E268">IF(D205="","",D205-D204)</f>
      </c>
      <c r="F205" s="55">
        <f>IF(C205="","",VLOOKUP(D205,$V$3:$W294,2))</f>
      </c>
      <c r="G205" s="56">
        <f t="shared" si="24"/>
      </c>
      <c r="H205" s="57">
        <f aca="true" t="shared" si="30" ref="H205:H268">IF(C205="","",C205-G205)</f>
      </c>
      <c r="I205" s="56">
        <f aca="true" t="shared" si="31" ref="I205:I268">IF(C205="","",I204-H205)</f>
      </c>
      <c r="J205" s="58">
        <f t="shared" si="25"/>
        <v>196</v>
      </c>
      <c r="K205" s="78"/>
      <c r="L205" s="64">
        <f>IF(K205="","",VLOOKUP(D205,$X$15:$Y294,2))</f>
      </c>
      <c r="M205" s="66">
        <f t="shared" si="26"/>
      </c>
      <c r="N205" s="66">
        <f t="shared" si="27"/>
      </c>
      <c r="O205" s="65">
        <f t="shared" si="28"/>
      </c>
    </row>
    <row r="206" spans="1:15" ht="15" customHeight="1">
      <c r="A206" s="2"/>
      <c r="B206" s="59">
        <v>197</v>
      </c>
      <c r="C206" s="19"/>
      <c r="D206" s="19"/>
      <c r="E206" s="54">
        <f t="shared" si="29"/>
      </c>
      <c r="F206" s="55">
        <f>IF(C206="","",VLOOKUP(D206,$V$3:$W295,2))</f>
      </c>
      <c r="G206" s="56">
        <f t="shared" si="24"/>
      </c>
      <c r="H206" s="57">
        <f t="shared" si="30"/>
      </c>
      <c r="I206" s="56">
        <f t="shared" si="31"/>
      </c>
      <c r="J206" s="58">
        <f t="shared" si="25"/>
        <v>197</v>
      </c>
      <c r="K206" s="78"/>
      <c r="L206" s="64">
        <f>IF(K206="","",VLOOKUP(D206,$X$15:$Y295,2))</f>
      </c>
      <c r="M206" s="66">
        <f t="shared" si="26"/>
      </c>
      <c r="N206" s="66">
        <f t="shared" si="27"/>
      </c>
      <c r="O206" s="65">
        <f t="shared" si="28"/>
      </c>
    </row>
    <row r="207" spans="1:15" ht="15" customHeight="1">
      <c r="A207" s="2"/>
      <c r="B207" s="59">
        <v>198</v>
      </c>
      <c r="C207" s="19"/>
      <c r="D207" s="19"/>
      <c r="E207" s="54">
        <f t="shared" si="29"/>
      </c>
      <c r="F207" s="55">
        <f>IF(C207="","",VLOOKUP(D207,$V$3:$W296,2))</f>
      </c>
      <c r="G207" s="56">
        <f aca="true" t="shared" si="32" ref="G207:G270">IF(C207="","",I206*F207*E207/365)</f>
      </c>
      <c r="H207" s="57">
        <f t="shared" si="30"/>
      </c>
      <c r="I207" s="56">
        <f t="shared" si="31"/>
      </c>
      <c r="J207" s="58">
        <f t="shared" si="25"/>
        <v>198</v>
      </c>
      <c r="K207" s="78"/>
      <c r="L207" s="64">
        <f>IF(K207="","",VLOOKUP(D207,$X$15:$Y296,2))</f>
      </c>
      <c r="M207" s="66">
        <f t="shared" si="26"/>
      </c>
      <c r="N207" s="66">
        <f t="shared" si="27"/>
      </c>
      <c r="O207" s="65">
        <f t="shared" si="28"/>
      </c>
    </row>
    <row r="208" spans="1:15" ht="15" customHeight="1">
      <c r="A208" s="2"/>
      <c r="B208" s="59">
        <v>199</v>
      </c>
      <c r="C208" s="19"/>
      <c r="D208" s="19"/>
      <c r="E208" s="54">
        <f t="shared" si="29"/>
      </c>
      <c r="F208" s="55">
        <f>IF(C208="","",VLOOKUP(D208,$V$3:$W297,2))</f>
      </c>
      <c r="G208" s="56">
        <f t="shared" si="32"/>
      </c>
      <c r="H208" s="57">
        <f t="shared" si="30"/>
      </c>
      <c r="I208" s="56">
        <f t="shared" si="31"/>
      </c>
      <c r="J208" s="58">
        <f t="shared" si="25"/>
        <v>199</v>
      </c>
      <c r="K208" s="78"/>
      <c r="L208" s="64">
        <f>IF(K208="","",VLOOKUP(D208,$X$15:$Y297,2))</f>
      </c>
      <c r="M208" s="66">
        <f t="shared" si="26"/>
      </c>
      <c r="N208" s="66">
        <f t="shared" si="27"/>
      </c>
      <c r="O208" s="65">
        <f t="shared" si="28"/>
      </c>
    </row>
    <row r="209" spans="1:15" ht="15" customHeight="1">
      <c r="A209" s="2"/>
      <c r="B209" s="59">
        <v>200</v>
      </c>
      <c r="C209" s="19"/>
      <c r="D209" s="19"/>
      <c r="E209" s="54">
        <f t="shared" si="29"/>
      </c>
      <c r="F209" s="55">
        <f>IF(C209="","",VLOOKUP(D209,$V$3:$W298,2))</f>
      </c>
      <c r="G209" s="56">
        <f t="shared" si="32"/>
      </c>
      <c r="H209" s="57">
        <f t="shared" si="30"/>
      </c>
      <c r="I209" s="56">
        <f t="shared" si="31"/>
      </c>
      <c r="J209" s="58">
        <f t="shared" si="25"/>
        <v>200</v>
      </c>
      <c r="K209" s="78"/>
      <c r="L209" s="64">
        <f>IF(K209="","",VLOOKUP(D209,$X$15:$Y298,2))</f>
      </c>
      <c r="M209" s="66">
        <f t="shared" si="26"/>
      </c>
      <c r="N209" s="66">
        <f t="shared" si="27"/>
      </c>
      <c r="O209" s="65">
        <f t="shared" si="28"/>
      </c>
    </row>
    <row r="210" spans="1:15" ht="15" customHeight="1">
      <c r="A210" s="2"/>
      <c r="B210" s="59">
        <v>201</v>
      </c>
      <c r="C210" s="19"/>
      <c r="D210" s="19"/>
      <c r="E210" s="54">
        <f t="shared" si="29"/>
      </c>
      <c r="F210" s="55">
        <f>IF(C210="","",VLOOKUP(D210,$V$3:$W299,2))</f>
      </c>
      <c r="G210" s="56">
        <f t="shared" si="32"/>
      </c>
      <c r="H210" s="57">
        <f t="shared" si="30"/>
      </c>
      <c r="I210" s="56">
        <f t="shared" si="31"/>
      </c>
      <c r="J210" s="58">
        <f t="shared" si="25"/>
        <v>201</v>
      </c>
      <c r="K210" s="78"/>
      <c r="L210" s="64">
        <f>IF(K210="","",VLOOKUP(D210,$X$15:$Y299,2))</f>
      </c>
      <c r="M210" s="66">
        <f t="shared" si="26"/>
      </c>
      <c r="N210" s="66">
        <f t="shared" si="27"/>
      </c>
      <c r="O210" s="65">
        <f t="shared" si="28"/>
      </c>
    </row>
    <row r="211" spans="1:15" ht="15" customHeight="1">
      <c r="A211" s="2"/>
      <c r="B211" s="59">
        <v>202</v>
      </c>
      <c r="C211" s="19"/>
      <c r="D211" s="19"/>
      <c r="E211" s="54">
        <f t="shared" si="29"/>
      </c>
      <c r="F211" s="55">
        <f>IF(C211="","",VLOOKUP(D211,$V$3:$W300,2))</f>
      </c>
      <c r="G211" s="56">
        <f t="shared" si="32"/>
      </c>
      <c r="H211" s="57">
        <f t="shared" si="30"/>
      </c>
      <c r="I211" s="56">
        <f t="shared" si="31"/>
      </c>
      <c r="J211" s="58">
        <f t="shared" si="25"/>
        <v>202</v>
      </c>
      <c r="K211" s="78"/>
      <c r="L211" s="64">
        <f>IF(K211="","",VLOOKUP(D211,$X$15:$Y300,2))</f>
      </c>
      <c r="M211" s="66">
        <f t="shared" si="26"/>
      </c>
      <c r="N211" s="66">
        <f t="shared" si="27"/>
      </c>
      <c r="O211" s="65">
        <f t="shared" si="28"/>
      </c>
    </row>
    <row r="212" spans="1:15" ht="15" customHeight="1">
      <c r="A212" s="2"/>
      <c r="B212" s="59">
        <v>203</v>
      </c>
      <c r="C212" s="19"/>
      <c r="D212" s="19"/>
      <c r="E212" s="54">
        <f t="shared" si="29"/>
      </c>
      <c r="F212" s="55">
        <f>IF(C212="","",VLOOKUP(D212,$V$3:$W301,2))</f>
      </c>
      <c r="G212" s="56">
        <f t="shared" si="32"/>
      </c>
      <c r="H212" s="57">
        <f t="shared" si="30"/>
      </c>
      <c r="I212" s="56">
        <f t="shared" si="31"/>
      </c>
      <c r="J212" s="58">
        <f t="shared" si="25"/>
        <v>203</v>
      </c>
      <c r="K212" s="78"/>
      <c r="L212" s="64">
        <f>IF(K212="","",VLOOKUP(D212,$X$15:$Y301,2))</f>
      </c>
      <c r="M212" s="66">
        <f t="shared" si="26"/>
      </c>
      <c r="N212" s="66">
        <f t="shared" si="27"/>
      </c>
      <c r="O212" s="65">
        <f t="shared" si="28"/>
      </c>
    </row>
    <row r="213" spans="1:15" ht="15" customHeight="1">
      <c r="A213" s="2"/>
      <c r="B213" s="59">
        <v>204</v>
      </c>
      <c r="C213" s="19"/>
      <c r="D213" s="19"/>
      <c r="E213" s="54">
        <f t="shared" si="29"/>
      </c>
      <c r="F213" s="55">
        <f>IF(C213="","",VLOOKUP(D213,$V$3:$W302,2))</f>
      </c>
      <c r="G213" s="56">
        <f t="shared" si="32"/>
      </c>
      <c r="H213" s="57">
        <f t="shared" si="30"/>
      </c>
      <c r="I213" s="56">
        <f t="shared" si="31"/>
      </c>
      <c r="J213" s="58">
        <f t="shared" si="25"/>
        <v>204</v>
      </c>
      <c r="K213" s="78"/>
      <c r="L213" s="64">
        <f>IF(K213="","",VLOOKUP(D213,$X$15:$Y302,2))</f>
      </c>
      <c r="M213" s="66">
        <f t="shared" si="26"/>
      </c>
      <c r="N213" s="66">
        <f t="shared" si="27"/>
      </c>
      <c r="O213" s="65">
        <f t="shared" si="28"/>
      </c>
    </row>
    <row r="214" spans="1:15" ht="15" customHeight="1">
      <c r="A214" s="2"/>
      <c r="B214" s="59">
        <v>205</v>
      </c>
      <c r="C214" s="19"/>
      <c r="D214" s="19"/>
      <c r="E214" s="54">
        <f t="shared" si="29"/>
      </c>
      <c r="F214" s="55">
        <f>IF(C214="","",VLOOKUP(D214,$V$3:$W303,2))</f>
      </c>
      <c r="G214" s="56">
        <f t="shared" si="32"/>
      </c>
      <c r="H214" s="57">
        <f t="shared" si="30"/>
      </c>
      <c r="I214" s="56">
        <f t="shared" si="31"/>
      </c>
      <c r="J214" s="58">
        <f t="shared" si="25"/>
        <v>205</v>
      </c>
      <c r="K214" s="78"/>
      <c r="L214" s="64">
        <f>IF(K214="","",VLOOKUP(D214,$X$15:$Y303,2))</f>
      </c>
      <c r="M214" s="66">
        <f t="shared" si="26"/>
      </c>
      <c r="N214" s="66">
        <f t="shared" si="27"/>
      </c>
      <c r="O214" s="65">
        <f t="shared" si="28"/>
      </c>
    </row>
    <row r="215" spans="1:15" ht="15" customHeight="1">
      <c r="A215" s="2"/>
      <c r="B215" s="59">
        <v>206</v>
      </c>
      <c r="C215" s="19"/>
      <c r="D215" s="19"/>
      <c r="E215" s="54">
        <f t="shared" si="29"/>
      </c>
      <c r="F215" s="55">
        <f>IF(C215="","",VLOOKUP(D215,$V$3:$W304,2))</f>
      </c>
      <c r="G215" s="56">
        <f t="shared" si="32"/>
      </c>
      <c r="H215" s="57">
        <f t="shared" si="30"/>
      </c>
      <c r="I215" s="56">
        <f t="shared" si="31"/>
      </c>
      <c r="J215" s="58">
        <f t="shared" si="25"/>
        <v>206</v>
      </c>
      <c r="K215" s="78"/>
      <c r="L215" s="64">
        <f>IF(K215="","",VLOOKUP(D215,$X$15:$Y304,2))</f>
      </c>
      <c r="M215" s="66">
        <f t="shared" si="26"/>
      </c>
      <c r="N215" s="66">
        <f t="shared" si="27"/>
      </c>
      <c r="O215" s="65">
        <f t="shared" si="28"/>
      </c>
    </row>
    <row r="216" spans="1:15" ht="15" customHeight="1">
      <c r="A216" s="2"/>
      <c r="B216" s="59">
        <v>207</v>
      </c>
      <c r="C216" s="19"/>
      <c r="D216" s="19"/>
      <c r="E216" s="54">
        <f t="shared" si="29"/>
      </c>
      <c r="F216" s="55">
        <f>IF(C216="","",VLOOKUP(D216,$V$3:$W305,2))</f>
      </c>
      <c r="G216" s="56">
        <f t="shared" si="32"/>
      </c>
      <c r="H216" s="57">
        <f t="shared" si="30"/>
      </c>
      <c r="I216" s="56">
        <f t="shared" si="31"/>
      </c>
      <c r="J216" s="58">
        <f t="shared" si="25"/>
        <v>207</v>
      </c>
      <c r="K216" s="78"/>
      <c r="L216" s="64">
        <f>IF(K216="","",VLOOKUP(D216,$X$15:$Y305,2))</f>
      </c>
      <c r="M216" s="66">
        <f t="shared" si="26"/>
      </c>
      <c r="N216" s="66">
        <f t="shared" si="27"/>
      </c>
      <c r="O216" s="65">
        <f t="shared" si="28"/>
      </c>
    </row>
    <row r="217" spans="1:15" ht="15" customHeight="1">
      <c r="A217" s="2"/>
      <c r="B217" s="59">
        <v>208</v>
      </c>
      <c r="C217" s="19"/>
      <c r="D217" s="19"/>
      <c r="E217" s="54">
        <f t="shared" si="29"/>
      </c>
      <c r="F217" s="55">
        <f>IF(C217="","",VLOOKUP(D217,$V$3:$W306,2))</f>
      </c>
      <c r="G217" s="56">
        <f t="shared" si="32"/>
      </c>
      <c r="H217" s="57">
        <f t="shared" si="30"/>
      </c>
      <c r="I217" s="56">
        <f t="shared" si="31"/>
      </c>
      <c r="J217" s="58">
        <f t="shared" si="25"/>
        <v>208</v>
      </c>
      <c r="K217" s="78"/>
      <c r="L217" s="64">
        <f>IF(K217="","",VLOOKUP(D217,$X$15:$Y306,2))</f>
      </c>
      <c r="M217" s="66">
        <f t="shared" si="26"/>
      </c>
      <c r="N217" s="66">
        <f t="shared" si="27"/>
      </c>
      <c r="O217" s="65">
        <f t="shared" si="28"/>
      </c>
    </row>
    <row r="218" spans="1:15" ht="15" customHeight="1">
      <c r="A218" s="2"/>
      <c r="B218" s="59">
        <v>209</v>
      </c>
      <c r="C218" s="19"/>
      <c r="D218" s="19"/>
      <c r="E218" s="54">
        <f t="shared" si="29"/>
      </c>
      <c r="F218" s="55">
        <f>IF(C218="","",VLOOKUP(D218,$V$3:$W307,2))</f>
      </c>
      <c r="G218" s="56">
        <f t="shared" si="32"/>
      </c>
      <c r="H218" s="57">
        <f t="shared" si="30"/>
      </c>
      <c r="I218" s="56">
        <f t="shared" si="31"/>
      </c>
      <c r="J218" s="58">
        <f t="shared" si="25"/>
        <v>209</v>
      </c>
      <c r="K218" s="78"/>
      <c r="L218" s="64">
        <f>IF(K218="","",VLOOKUP(D218,$X$15:$Y307,2))</f>
      </c>
      <c r="M218" s="66">
        <f t="shared" si="26"/>
      </c>
      <c r="N218" s="66">
        <f t="shared" si="27"/>
      </c>
      <c r="O218" s="65">
        <f t="shared" si="28"/>
      </c>
    </row>
    <row r="219" spans="1:15" ht="15" customHeight="1">
      <c r="A219" s="2"/>
      <c r="B219" s="59">
        <v>210</v>
      </c>
      <c r="C219" s="19"/>
      <c r="D219" s="19"/>
      <c r="E219" s="54">
        <f t="shared" si="29"/>
      </c>
      <c r="F219" s="55">
        <f>IF(C219="","",VLOOKUP(D219,$V$3:$W308,2))</f>
      </c>
      <c r="G219" s="56">
        <f t="shared" si="32"/>
      </c>
      <c r="H219" s="57">
        <f t="shared" si="30"/>
      </c>
      <c r="I219" s="56">
        <f t="shared" si="31"/>
      </c>
      <c r="J219" s="58">
        <f t="shared" si="25"/>
        <v>210</v>
      </c>
      <c r="K219" s="78"/>
      <c r="L219" s="64">
        <f>IF(K219="","",VLOOKUP(D219,$X$15:$Y308,2))</f>
      </c>
      <c r="M219" s="66">
        <f t="shared" si="26"/>
      </c>
      <c r="N219" s="66">
        <f t="shared" si="27"/>
      </c>
      <c r="O219" s="65">
        <f t="shared" si="28"/>
      </c>
    </row>
    <row r="220" spans="1:15" ht="15" customHeight="1">
      <c r="A220" s="2"/>
      <c r="B220" s="59">
        <v>211</v>
      </c>
      <c r="C220" s="19"/>
      <c r="D220" s="19"/>
      <c r="E220" s="54">
        <f t="shared" si="29"/>
      </c>
      <c r="F220" s="55">
        <f>IF(C220="","",VLOOKUP(D220,$V$3:$W309,2))</f>
      </c>
      <c r="G220" s="56">
        <f t="shared" si="32"/>
      </c>
      <c r="H220" s="57">
        <f t="shared" si="30"/>
      </c>
      <c r="I220" s="56">
        <f t="shared" si="31"/>
      </c>
      <c r="J220" s="58">
        <f t="shared" si="25"/>
        <v>211</v>
      </c>
      <c r="K220" s="78"/>
      <c r="L220" s="64">
        <f>IF(K220="","",VLOOKUP(D220,$X$15:$Y309,2))</f>
      </c>
      <c r="M220" s="66">
        <f t="shared" si="26"/>
      </c>
      <c r="N220" s="66">
        <f t="shared" si="27"/>
      </c>
      <c r="O220" s="65">
        <f t="shared" si="28"/>
      </c>
    </row>
    <row r="221" spans="1:15" ht="15" customHeight="1">
      <c r="A221" s="2"/>
      <c r="B221" s="59">
        <v>212</v>
      </c>
      <c r="C221" s="19"/>
      <c r="D221" s="19"/>
      <c r="E221" s="54">
        <f t="shared" si="29"/>
      </c>
      <c r="F221" s="55">
        <f>IF(C221="","",VLOOKUP(D221,$V$3:$W310,2))</f>
      </c>
      <c r="G221" s="56">
        <f t="shared" si="32"/>
      </c>
      <c r="H221" s="57">
        <f t="shared" si="30"/>
      </c>
      <c r="I221" s="56">
        <f t="shared" si="31"/>
      </c>
      <c r="J221" s="58">
        <f t="shared" si="25"/>
        <v>212</v>
      </c>
      <c r="K221" s="78"/>
      <c r="L221" s="64">
        <f>IF(K221="","",VLOOKUP(D221,$X$15:$Y310,2))</f>
      </c>
      <c r="M221" s="66">
        <f t="shared" si="26"/>
      </c>
      <c r="N221" s="66">
        <f t="shared" si="27"/>
      </c>
      <c r="O221" s="65">
        <f t="shared" si="28"/>
      </c>
    </row>
    <row r="222" spans="1:15" ht="15" customHeight="1">
      <c r="A222" s="2"/>
      <c r="B222" s="59">
        <v>213</v>
      </c>
      <c r="C222" s="19"/>
      <c r="D222" s="19"/>
      <c r="E222" s="54">
        <f t="shared" si="29"/>
      </c>
      <c r="F222" s="55">
        <f>IF(C222="","",VLOOKUP(D222,$V$3:$W311,2))</f>
      </c>
      <c r="G222" s="56">
        <f t="shared" si="32"/>
      </c>
      <c r="H222" s="57">
        <f t="shared" si="30"/>
      </c>
      <c r="I222" s="56">
        <f t="shared" si="31"/>
      </c>
      <c r="J222" s="58">
        <f t="shared" si="25"/>
        <v>213</v>
      </c>
      <c r="K222" s="78"/>
      <c r="L222" s="64">
        <f>IF(K222="","",VLOOKUP(D222,$X$15:$Y311,2))</f>
      </c>
      <c r="M222" s="66">
        <f t="shared" si="26"/>
      </c>
      <c r="N222" s="66">
        <f t="shared" si="27"/>
      </c>
      <c r="O222" s="65">
        <f t="shared" si="28"/>
      </c>
    </row>
    <row r="223" spans="1:15" ht="15" customHeight="1">
      <c r="A223" s="2"/>
      <c r="B223" s="59">
        <v>214</v>
      </c>
      <c r="C223" s="19"/>
      <c r="D223" s="19"/>
      <c r="E223" s="54">
        <f t="shared" si="29"/>
      </c>
      <c r="F223" s="55">
        <f>IF(C223="","",VLOOKUP(D223,$V$3:$W312,2))</f>
      </c>
      <c r="G223" s="56">
        <f t="shared" si="32"/>
      </c>
      <c r="H223" s="57">
        <f t="shared" si="30"/>
      </c>
      <c r="I223" s="56">
        <f t="shared" si="31"/>
      </c>
      <c r="J223" s="58">
        <f t="shared" si="25"/>
        <v>214</v>
      </c>
      <c r="K223" s="78"/>
      <c r="L223" s="64">
        <f>IF(K223="","",VLOOKUP(D223,$X$15:$Y312,2))</f>
      </c>
      <c r="M223" s="66">
        <f t="shared" si="26"/>
      </c>
      <c r="N223" s="66">
        <f t="shared" si="27"/>
      </c>
      <c r="O223" s="65">
        <f t="shared" si="28"/>
      </c>
    </row>
    <row r="224" spans="1:15" ht="15" customHeight="1">
      <c r="A224" s="2"/>
      <c r="B224" s="59">
        <v>215</v>
      </c>
      <c r="C224" s="19"/>
      <c r="D224" s="19"/>
      <c r="E224" s="54">
        <f t="shared" si="29"/>
      </c>
      <c r="F224" s="55">
        <f>IF(C224="","",VLOOKUP(D224,$V$3:$W313,2))</f>
      </c>
      <c r="G224" s="56">
        <f t="shared" si="32"/>
      </c>
      <c r="H224" s="57">
        <f t="shared" si="30"/>
      </c>
      <c r="I224" s="56">
        <f t="shared" si="31"/>
      </c>
      <c r="J224" s="58">
        <f t="shared" si="25"/>
        <v>215</v>
      </c>
      <c r="K224" s="78"/>
      <c r="L224" s="64">
        <f>IF(K224="","",VLOOKUP(D224,$X$15:$Y313,2))</f>
      </c>
      <c r="M224" s="66">
        <f t="shared" si="26"/>
      </c>
      <c r="N224" s="66">
        <f t="shared" si="27"/>
      </c>
      <c r="O224" s="65">
        <f t="shared" si="28"/>
      </c>
    </row>
    <row r="225" spans="1:15" ht="15" customHeight="1">
      <c r="A225" s="2"/>
      <c r="B225" s="59">
        <v>216</v>
      </c>
      <c r="C225" s="19"/>
      <c r="D225" s="19"/>
      <c r="E225" s="54">
        <f t="shared" si="29"/>
      </c>
      <c r="F225" s="55">
        <f>IF(C225="","",VLOOKUP(D225,$V$3:$W314,2))</f>
      </c>
      <c r="G225" s="56">
        <f t="shared" si="32"/>
      </c>
      <c r="H225" s="57">
        <f t="shared" si="30"/>
      </c>
      <c r="I225" s="56">
        <f t="shared" si="31"/>
      </c>
      <c r="J225" s="58">
        <f t="shared" si="25"/>
        <v>216</v>
      </c>
      <c r="K225" s="78"/>
      <c r="L225" s="64">
        <f>IF(K225="","",VLOOKUP(D225,$X$15:$Y314,2))</f>
      </c>
      <c r="M225" s="66">
        <f t="shared" si="26"/>
      </c>
      <c r="N225" s="66">
        <f t="shared" si="27"/>
      </c>
      <c r="O225" s="65">
        <f t="shared" si="28"/>
      </c>
    </row>
    <row r="226" spans="1:15" ht="15" customHeight="1">
      <c r="A226" s="2"/>
      <c r="B226" s="59">
        <v>217</v>
      </c>
      <c r="C226" s="19"/>
      <c r="D226" s="19"/>
      <c r="E226" s="54">
        <f t="shared" si="29"/>
      </c>
      <c r="F226" s="55">
        <f>IF(C226="","",VLOOKUP(D226,$V$3:$W315,2))</f>
      </c>
      <c r="G226" s="56">
        <f t="shared" si="32"/>
      </c>
      <c r="H226" s="57">
        <f t="shared" si="30"/>
      </c>
      <c r="I226" s="56">
        <f t="shared" si="31"/>
      </c>
      <c r="J226" s="58">
        <f t="shared" si="25"/>
        <v>217</v>
      </c>
      <c r="K226" s="78"/>
      <c r="L226" s="64">
        <f>IF(K226="","",VLOOKUP(D226,$X$15:$Y315,2))</f>
      </c>
      <c r="M226" s="66">
        <f t="shared" si="26"/>
      </c>
      <c r="N226" s="66">
        <f t="shared" si="27"/>
      </c>
      <c r="O226" s="65">
        <f t="shared" si="28"/>
      </c>
    </row>
    <row r="227" spans="1:15" ht="15" customHeight="1">
      <c r="A227" s="2"/>
      <c r="B227" s="59">
        <v>218</v>
      </c>
      <c r="C227" s="19"/>
      <c r="D227" s="19"/>
      <c r="E227" s="54">
        <f t="shared" si="29"/>
      </c>
      <c r="F227" s="55">
        <f>IF(C227="","",VLOOKUP(D227,$V$3:$W316,2))</f>
      </c>
      <c r="G227" s="56">
        <f t="shared" si="32"/>
      </c>
      <c r="H227" s="57">
        <f t="shared" si="30"/>
      </c>
      <c r="I227" s="56">
        <f t="shared" si="31"/>
      </c>
      <c r="J227" s="58">
        <f t="shared" si="25"/>
        <v>218</v>
      </c>
      <c r="K227" s="78"/>
      <c r="L227" s="64">
        <f>IF(K227="","",VLOOKUP(D227,$X$15:$Y316,2))</f>
      </c>
      <c r="M227" s="66">
        <f t="shared" si="26"/>
      </c>
      <c r="N227" s="66">
        <f t="shared" si="27"/>
      </c>
      <c r="O227" s="65">
        <f t="shared" si="28"/>
      </c>
    </row>
    <row r="228" spans="1:15" ht="15" customHeight="1">
      <c r="A228" s="2"/>
      <c r="B228" s="59">
        <v>219</v>
      </c>
      <c r="C228" s="19"/>
      <c r="D228" s="19"/>
      <c r="E228" s="54">
        <f t="shared" si="29"/>
      </c>
      <c r="F228" s="55">
        <f>IF(C228="","",VLOOKUP(D228,$V$3:$W317,2))</f>
      </c>
      <c r="G228" s="56">
        <f t="shared" si="32"/>
      </c>
      <c r="H228" s="57">
        <f t="shared" si="30"/>
      </c>
      <c r="I228" s="56">
        <f t="shared" si="31"/>
      </c>
      <c r="J228" s="58">
        <f t="shared" si="25"/>
        <v>219</v>
      </c>
      <c r="K228" s="78"/>
      <c r="L228" s="64">
        <f>IF(K228="","",VLOOKUP(D228,$X$15:$Y317,2))</f>
      </c>
      <c r="M228" s="66">
        <f t="shared" si="26"/>
      </c>
      <c r="N228" s="66">
        <f t="shared" si="27"/>
      </c>
      <c r="O228" s="65">
        <f t="shared" si="28"/>
      </c>
    </row>
    <row r="229" spans="1:15" ht="15" customHeight="1">
      <c r="A229" s="2"/>
      <c r="B229" s="59">
        <v>220</v>
      </c>
      <c r="C229" s="19"/>
      <c r="D229" s="19"/>
      <c r="E229" s="54">
        <f t="shared" si="29"/>
      </c>
      <c r="F229" s="55">
        <f>IF(C229="","",VLOOKUP(D229,$V$3:$W318,2))</f>
      </c>
      <c r="G229" s="56">
        <f t="shared" si="32"/>
      </c>
      <c r="H229" s="57">
        <f t="shared" si="30"/>
      </c>
      <c r="I229" s="56">
        <f t="shared" si="31"/>
      </c>
      <c r="J229" s="58">
        <f t="shared" si="25"/>
        <v>220</v>
      </c>
      <c r="K229" s="78"/>
      <c r="L229" s="64">
        <f>IF(K229="","",VLOOKUP(D229,$X$15:$Y318,2))</f>
      </c>
      <c r="M229" s="66">
        <f t="shared" si="26"/>
      </c>
      <c r="N229" s="66">
        <f t="shared" si="27"/>
      </c>
      <c r="O229" s="65">
        <f t="shared" si="28"/>
      </c>
    </row>
    <row r="230" spans="1:15" ht="15" customHeight="1">
      <c r="A230" s="2"/>
      <c r="B230" s="59">
        <v>221</v>
      </c>
      <c r="C230" s="19"/>
      <c r="D230" s="19"/>
      <c r="E230" s="54">
        <f t="shared" si="29"/>
      </c>
      <c r="F230" s="55">
        <f>IF(C230="","",VLOOKUP(D230,$V$3:$W319,2))</f>
      </c>
      <c r="G230" s="56">
        <f t="shared" si="32"/>
      </c>
      <c r="H230" s="57">
        <f t="shared" si="30"/>
      </c>
      <c r="I230" s="56">
        <f t="shared" si="31"/>
      </c>
      <c r="J230" s="58">
        <f t="shared" si="25"/>
        <v>221</v>
      </c>
      <c r="K230" s="78"/>
      <c r="L230" s="64">
        <f>IF(K230="","",VLOOKUP(D230,$X$15:$Y319,2))</f>
      </c>
      <c r="M230" s="66">
        <f t="shared" si="26"/>
      </c>
      <c r="N230" s="66">
        <f t="shared" si="27"/>
      </c>
      <c r="O230" s="65">
        <f t="shared" si="28"/>
      </c>
    </row>
    <row r="231" spans="1:15" ht="15" customHeight="1">
      <c r="A231" s="2"/>
      <c r="B231" s="59">
        <v>222</v>
      </c>
      <c r="C231" s="19"/>
      <c r="D231" s="19"/>
      <c r="E231" s="54">
        <f t="shared" si="29"/>
      </c>
      <c r="F231" s="55">
        <f>IF(C231="","",VLOOKUP(D231,$V$3:$W320,2))</f>
      </c>
      <c r="G231" s="56">
        <f t="shared" si="32"/>
      </c>
      <c r="H231" s="57">
        <f t="shared" si="30"/>
      </c>
      <c r="I231" s="56">
        <f t="shared" si="31"/>
      </c>
      <c r="J231" s="58">
        <f t="shared" si="25"/>
        <v>222</v>
      </c>
      <c r="K231" s="78"/>
      <c r="L231" s="64">
        <f>IF(K231="","",VLOOKUP(D231,$X$15:$Y320,2))</f>
      </c>
      <c r="M231" s="66">
        <f t="shared" si="26"/>
      </c>
      <c r="N231" s="66">
        <f t="shared" si="27"/>
      </c>
      <c r="O231" s="65">
        <f t="shared" si="28"/>
      </c>
    </row>
    <row r="232" spans="1:15" ht="15" customHeight="1">
      <c r="A232" s="2"/>
      <c r="B232" s="59">
        <v>223</v>
      </c>
      <c r="C232" s="19"/>
      <c r="D232" s="19"/>
      <c r="E232" s="54">
        <f t="shared" si="29"/>
      </c>
      <c r="F232" s="55">
        <f>IF(C232="","",VLOOKUP(D232,$V$3:$W321,2))</f>
      </c>
      <c r="G232" s="56">
        <f t="shared" si="32"/>
      </c>
      <c r="H232" s="57">
        <f t="shared" si="30"/>
      </c>
      <c r="I232" s="56">
        <f t="shared" si="31"/>
      </c>
      <c r="J232" s="58">
        <f t="shared" si="25"/>
        <v>223</v>
      </c>
      <c r="K232" s="78"/>
      <c r="L232" s="64">
        <f>IF(K232="","",VLOOKUP(D232,$X$15:$Y321,2))</f>
      </c>
      <c r="M232" s="66">
        <f t="shared" si="26"/>
      </c>
      <c r="N232" s="66">
        <f t="shared" si="27"/>
      </c>
      <c r="O232" s="65">
        <f t="shared" si="28"/>
      </c>
    </row>
    <row r="233" spans="1:15" ht="15" customHeight="1">
      <c r="A233" s="2"/>
      <c r="B233" s="59">
        <v>224</v>
      </c>
      <c r="C233" s="19"/>
      <c r="D233" s="19"/>
      <c r="E233" s="54">
        <f t="shared" si="29"/>
      </c>
      <c r="F233" s="55">
        <f>IF(C233="","",VLOOKUP(D233,$V$3:$W322,2))</f>
      </c>
      <c r="G233" s="56">
        <f t="shared" si="32"/>
      </c>
      <c r="H233" s="57">
        <f t="shared" si="30"/>
      </c>
      <c r="I233" s="56">
        <f t="shared" si="31"/>
      </c>
      <c r="J233" s="58">
        <f t="shared" si="25"/>
        <v>224</v>
      </c>
      <c r="K233" s="78"/>
      <c r="L233" s="64">
        <f>IF(K233="","",VLOOKUP(D233,$X$15:$Y322,2))</f>
      </c>
      <c r="M233" s="66">
        <f t="shared" si="26"/>
      </c>
      <c r="N233" s="66">
        <f t="shared" si="27"/>
      </c>
      <c r="O233" s="65">
        <f t="shared" si="28"/>
      </c>
    </row>
    <row r="234" spans="1:15" ht="15" customHeight="1">
      <c r="A234" s="2"/>
      <c r="B234" s="59">
        <v>225</v>
      </c>
      <c r="C234" s="19"/>
      <c r="D234" s="19"/>
      <c r="E234" s="54">
        <f t="shared" si="29"/>
      </c>
      <c r="F234" s="55">
        <f>IF(C234="","",VLOOKUP(D234,$V$3:$W323,2))</f>
      </c>
      <c r="G234" s="56">
        <f t="shared" si="32"/>
      </c>
      <c r="H234" s="57">
        <f t="shared" si="30"/>
      </c>
      <c r="I234" s="56">
        <f t="shared" si="31"/>
      </c>
      <c r="J234" s="58">
        <f t="shared" si="25"/>
        <v>225</v>
      </c>
      <c r="K234" s="78"/>
      <c r="L234" s="64">
        <f>IF(K234="","",VLOOKUP(D234,$X$15:$Y323,2))</f>
      </c>
      <c r="M234" s="66">
        <f t="shared" si="26"/>
      </c>
      <c r="N234" s="66">
        <f t="shared" si="27"/>
      </c>
      <c r="O234" s="65">
        <f t="shared" si="28"/>
      </c>
    </row>
    <row r="235" spans="1:15" ht="15" customHeight="1">
      <c r="A235" s="2"/>
      <c r="B235" s="59">
        <v>226</v>
      </c>
      <c r="C235" s="19"/>
      <c r="D235" s="19"/>
      <c r="E235" s="54">
        <f t="shared" si="29"/>
      </c>
      <c r="F235" s="55">
        <f>IF(C235="","",VLOOKUP(D235,$V$3:$W324,2))</f>
      </c>
      <c r="G235" s="56">
        <f t="shared" si="32"/>
      </c>
      <c r="H235" s="57">
        <f t="shared" si="30"/>
      </c>
      <c r="I235" s="56">
        <f t="shared" si="31"/>
      </c>
      <c r="J235" s="58">
        <f t="shared" si="25"/>
        <v>226</v>
      </c>
      <c r="K235" s="78"/>
      <c r="L235" s="64">
        <f>IF(K235="","",VLOOKUP(D235,$X$15:$Y324,2))</f>
      </c>
      <c r="M235" s="66">
        <f t="shared" si="26"/>
      </c>
      <c r="N235" s="66">
        <f t="shared" si="27"/>
      </c>
      <c r="O235" s="65">
        <f t="shared" si="28"/>
      </c>
    </row>
    <row r="236" spans="1:15" ht="15" customHeight="1">
      <c r="A236" s="2"/>
      <c r="B236" s="59">
        <v>227</v>
      </c>
      <c r="C236" s="19"/>
      <c r="D236" s="19"/>
      <c r="E236" s="54">
        <f t="shared" si="29"/>
      </c>
      <c r="F236" s="55">
        <f>IF(C236="","",VLOOKUP(D236,$V$3:$W325,2))</f>
      </c>
      <c r="G236" s="56">
        <f t="shared" si="32"/>
      </c>
      <c r="H236" s="57">
        <f t="shared" si="30"/>
      </c>
      <c r="I236" s="56">
        <f t="shared" si="31"/>
      </c>
      <c r="J236" s="58">
        <f t="shared" si="25"/>
        <v>227</v>
      </c>
      <c r="K236" s="78"/>
      <c r="L236" s="64">
        <f>IF(K236="","",VLOOKUP(D236,$X$15:$Y325,2))</f>
      </c>
      <c r="M236" s="66">
        <f t="shared" si="26"/>
      </c>
      <c r="N236" s="66">
        <f t="shared" si="27"/>
      </c>
      <c r="O236" s="65">
        <f t="shared" si="28"/>
      </c>
    </row>
    <row r="237" spans="1:15" ht="15" customHeight="1">
      <c r="A237" s="2"/>
      <c r="B237" s="59">
        <v>228</v>
      </c>
      <c r="C237" s="19"/>
      <c r="D237" s="19"/>
      <c r="E237" s="54">
        <f t="shared" si="29"/>
      </c>
      <c r="F237" s="55">
        <f>IF(C237="","",VLOOKUP(D237,$V$3:$W326,2))</f>
      </c>
      <c r="G237" s="56">
        <f t="shared" si="32"/>
      </c>
      <c r="H237" s="57">
        <f t="shared" si="30"/>
      </c>
      <c r="I237" s="56">
        <f t="shared" si="31"/>
      </c>
      <c r="J237" s="58">
        <f t="shared" si="25"/>
        <v>228</v>
      </c>
      <c r="K237" s="78"/>
      <c r="L237" s="64">
        <f>IF(K237="","",VLOOKUP(D237,$X$15:$Y326,2))</f>
      </c>
      <c r="M237" s="66">
        <f t="shared" si="26"/>
      </c>
      <c r="N237" s="66">
        <f t="shared" si="27"/>
      </c>
      <c r="O237" s="65">
        <f t="shared" si="28"/>
      </c>
    </row>
    <row r="238" spans="1:15" ht="15" customHeight="1">
      <c r="A238" s="2"/>
      <c r="B238" s="59">
        <v>229</v>
      </c>
      <c r="C238" s="19"/>
      <c r="D238" s="19"/>
      <c r="E238" s="54">
        <f t="shared" si="29"/>
      </c>
      <c r="F238" s="55">
        <f>IF(C238="","",VLOOKUP(D238,$V$3:$W327,2))</f>
      </c>
      <c r="G238" s="56">
        <f t="shared" si="32"/>
      </c>
      <c r="H238" s="57">
        <f t="shared" si="30"/>
      </c>
      <c r="I238" s="56">
        <f t="shared" si="31"/>
      </c>
      <c r="J238" s="58">
        <f t="shared" si="25"/>
        <v>229</v>
      </c>
      <c r="K238" s="78"/>
      <c r="L238" s="64">
        <f>IF(K238="","",VLOOKUP(D238,$X$15:$Y327,2))</f>
      </c>
      <c r="M238" s="66">
        <f t="shared" si="26"/>
      </c>
      <c r="N238" s="66">
        <f t="shared" si="27"/>
      </c>
      <c r="O238" s="65">
        <f t="shared" si="28"/>
      </c>
    </row>
    <row r="239" spans="1:15" ht="15" customHeight="1">
      <c r="A239" s="2"/>
      <c r="B239" s="59">
        <v>230</v>
      </c>
      <c r="C239" s="19"/>
      <c r="D239" s="19"/>
      <c r="E239" s="54">
        <f t="shared" si="29"/>
      </c>
      <c r="F239" s="55">
        <f>IF(C239="","",VLOOKUP(D239,$V$3:$W328,2))</f>
      </c>
      <c r="G239" s="56">
        <f t="shared" si="32"/>
      </c>
      <c r="H239" s="57">
        <f t="shared" si="30"/>
      </c>
      <c r="I239" s="56">
        <f t="shared" si="31"/>
      </c>
      <c r="J239" s="58">
        <f t="shared" si="25"/>
        <v>230</v>
      </c>
      <c r="K239" s="78"/>
      <c r="L239" s="64">
        <f>IF(K239="","",VLOOKUP(D239,$X$15:$Y328,2))</f>
      </c>
      <c r="M239" s="66">
        <f t="shared" si="26"/>
      </c>
      <c r="N239" s="66">
        <f t="shared" si="27"/>
      </c>
      <c r="O239" s="65">
        <f t="shared" si="28"/>
      </c>
    </row>
    <row r="240" spans="1:15" ht="15" customHeight="1">
      <c r="A240" s="2"/>
      <c r="B240" s="59">
        <v>231</v>
      </c>
      <c r="C240" s="19"/>
      <c r="D240" s="19"/>
      <c r="E240" s="54">
        <f t="shared" si="29"/>
      </c>
      <c r="F240" s="55">
        <f>IF(C240="","",VLOOKUP(D240,$V$3:$W329,2))</f>
      </c>
      <c r="G240" s="56">
        <f t="shared" si="32"/>
      </c>
      <c r="H240" s="57">
        <f t="shared" si="30"/>
      </c>
      <c r="I240" s="56">
        <f t="shared" si="31"/>
      </c>
      <c r="J240" s="58">
        <f t="shared" si="25"/>
        <v>231</v>
      </c>
      <c r="K240" s="78"/>
      <c r="L240" s="64">
        <f>IF(K240="","",VLOOKUP(D240,$X$15:$Y329,2))</f>
      </c>
      <c r="M240" s="66">
        <f t="shared" si="26"/>
      </c>
      <c r="N240" s="66">
        <f t="shared" si="27"/>
      </c>
      <c r="O240" s="65">
        <f t="shared" si="28"/>
      </c>
    </row>
    <row r="241" spans="1:15" ht="15" customHeight="1">
      <c r="A241" s="2"/>
      <c r="B241" s="59">
        <v>232</v>
      </c>
      <c r="C241" s="19"/>
      <c r="D241" s="19"/>
      <c r="E241" s="54">
        <f t="shared" si="29"/>
      </c>
      <c r="F241" s="55">
        <f>IF(C241="","",VLOOKUP(D241,$V$3:$W330,2))</f>
      </c>
      <c r="G241" s="56">
        <f t="shared" si="32"/>
      </c>
      <c r="H241" s="57">
        <f t="shared" si="30"/>
      </c>
      <c r="I241" s="56">
        <f t="shared" si="31"/>
      </c>
      <c r="J241" s="58">
        <f t="shared" si="25"/>
        <v>232</v>
      </c>
      <c r="K241" s="78"/>
      <c r="L241" s="64">
        <f>IF(K241="","",VLOOKUP(D241,$X$15:$Y330,2))</f>
      </c>
      <c r="M241" s="66">
        <f t="shared" si="26"/>
      </c>
      <c r="N241" s="66">
        <f t="shared" si="27"/>
      </c>
      <c r="O241" s="65">
        <f t="shared" si="28"/>
      </c>
    </row>
    <row r="242" spans="1:15" ht="15" customHeight="1">
      <c r="A242" s="2"/>
      <c r="B242" s="59">
        <v>233</v>
      </c>
      <c r="C242" s="19"/>
      <c r="D242" s="19"/>
      <c r="E242" s="54">
        <f t="shared" si="29"/>
      </c>
      <c r="F242" s="55">
        <f>IF(C242="","",VLOOKUP(D242,$V$3:$W331,2))</f>
      </c>
      <c r="G242" s="56">
        <f t="shared" si="32"/>
      </c>
      <c r="H242" s="57">
        <f t="shared" si="30"/>
      </c>
      <c r="I242" s="56">
        <f t="shared" si="31"/>
      </c>
      <c r="J242" s="58">
        <f t="shared" si="25"/>
        <v>233</v>
      </c>
      <c r="K242" s="78"/>
      <c r="L242" s="64">
        <f>IF(K242="","",VLOOKUP(D242,$X$15:$Y331,2))</f>
      </c>
      <c r="M242" s="66">
        <f t="shared" si="26"/>
      </c>
      <c r="N242" s="66">
        <f t="shared" si="27"/>
      </c>
      <c r="O242" s="65">
        <f t="shared" si="28"/>
      </c>
    </row>
    <row r="243" spans="1:15" ht="15" customHeight="1">
      <c r="A243" s="2"/>
      <c r="B243" s="59">
        <v>234</v>
      </c>
      <c r="C243" s="19"/>
      <c r="D243" s="19"/>
      <c r="E243" s="54">
        <f t="shared" si="29"/>
      </c>
      <c r="F243" s="55">
        <f>IF(C243="","",VLOOKUP(D243,$V$3:$W332,2))</f>
      </c>
      <c r="G243" s="56">
        <f t="shared" si="32"/>
      </c>
      <c r="H243" s="57">
        <f t="shared" si="30"/>
      </c>
      <c r="I243" s="56">
        <f t="shared" si="31"/>
      </c>
      <c r="J243" s="58">
        <f t="shared" si="25"/>
        <v>234</v>
      </c>
      <c r="K243" s="78"/>
      <c r="L243" s="64">
        <f>IF(K243="","",VLOOKUP(D243,$X$15:$Y332,2))</f>
      </c>
      <c r="M243" s="66">
        <f t="shared" si="26"/>
      </c>
      <c r="N243" s="66">
        <f t="shared" si="27"/>
      </c>
      <c r="O243" s="65">
        <f t="shared" si="28"/>
      </c>
    </row>
    <row r="244" spans="1:15" ht="15" customHeight="1">
      <c r="A244" s="2"/>
      <c r="B244" s="59">
        <v>235</v>
      </c>
      <c r="C244" s="19"/>
      <c r="D244" s="19"/>
      <c r="E244" s="54">
        <f t="shared" si="29"/>
      </c>
      <c r="F244" s="55">
        <f>IF(C244="","",VLOOKUP(D244,$V$3:$W333,2))</f>
      </c>
      <c r="G244" s="56">
        <f t="shared" si="32"/>
      </c>
      <c r="H244" s="57">
        <f t="shared" si="30"/>
      </c>
      <c r="I244" s="56">
        <f t="shared" si="31"/>
      </c>
      <c r="J244" s="58">
        <f t="shared" si="25"/>
        <v>235</v>
      </c>
      <c r="K244" s="78"/>
      <c r="L244" s="64">
        <f>IF(K244="","",VLOOKUP(D244,$X$15:$Y333,2))</f>
      </c>
      <c r="M244" s="66">
        <f t="shared" si="26"/>
      </c>
      <c r="N244" s="66">
        <f t="shared" si="27"/>
      </c>
      <c r="O244" s="65">
        <f t="shared" si="28"/>
      </c>
    </row>
    <row r="245" spans="1:15" ht="15" customHeight="1">
      <c r="A245" s="2"/>
      <c r="B245" s="59">
        <v>236</v>
      </c>
      <c r="C245" s="19"/>
      <c r="D245" s="19"/>
      <c r="E245" s="54">
        <f t="shared" si="29"/>
      </c>
      <c r="F245" s="55">
        <f>IF(C245="","",VLOOKUP(D245,$V$3:$W334,2))</f>
      </c>
      <c r="G245" s="56">
        <f t="shared" si="32"/>
      </c>
      <c r="H245" s="57">
        <f t="shared" si="30"/>
      </c>
      <c r="I245" s="56">
        <f t="shared" si="31"/>
      </c>
      <c r="J245" s="58">
        <f t="shared" si="25"/>
        <v>236</v>
      </c>
      <c r="K245" s="78"/>
      <c r="L245" s="64">
        <f>IF(K245="","",VLOOKUP(D245,$X$15:$Y334,2))</f>
      </c>
      <c r="M245" s="66">
        <f t="shared" si="26"/>
      </c>
      <c r="N245" s="66">
        <f t="shared" si="27"/>
      </c>
      <c r="O245" s="65">
        <f t="shared" si="28"/>
      </c>
    </row>
    <row r="246" spans="1:15" ht="15" customHeight="1">
      <c r="A246" s="2"/>
      <c r="B246" s="59">
        <v>237</v>
      </c>
      <c r="C246" s="19"/>
      <c r="D246" s="19"/>
      <c r="E246" s="54">
        <f t="shared" si="29"/>
      </c>
      <c r="F246" s="55">
        <f>IF(C246="","",VLOOKUP(D246,$V$3:$W335,2))</f>
      </c>
      <c r="G246" s="56">
        <f t="shared" si="32"/>
      </c>
      <c r="H246" s="57">
        <f t="shared" si="30"/>
      </c>
      <c r="I246" s="56">
        <f t="shared" si="31"/>
      </c>
      <c r="J246" s="58">
        <f t="shared" si="25"/>
        <v>237</v>
      </c>
      <c r="K246" s="78"/>
      <c r="L246" s="64">
        <f>IF(K246="","",VLOOKUP(D246,$X$15:$Y335,2))</f>
      </c>
      <c r="M246" s="66">
        <f t="shared" si="26"/>
      </c>
      <c r="N246" s="66">
        <f t="shared" si="27"/>
      </c>
      <c r="O246" s="65">
        <f t="shared" si="28"/>
      </c>
    </row>
    <row r="247" spans="1:15" ht="15" customHeight="1">
      <c r="A247" s="2"/>
      <c r="B247" s="59">
        <v>238</v>
      </c>
      <c r="C247" s="19"/>
      <c r="D247" s="19"/>
      <c r="E247" s="54">
        <f t="shared" si="29"/>
      </c>
      <c r="F247" s="55">
        <f>IF(C247="","",VLOOKUP(D247,$V$3:$W336,2))</f>
      </c>
      <c r="G247" s="56">
        <f t="shared" si="32"/>
      </c>
      <c r="H247" s="57">
        <f t="shared" si="30"/>
      </c>
      <c r="I247" s="56">
        <f t="shared" si="31"/>
      </c>
      <c r="J247" s="58">
        <f t="shared" si="25"/>
        <v>238</v>
      </c>
      <c r="K247" s="78"/>
      <c r="L247" s="64">
        <f>IF(K247="","",VLOOKUP(D247,$X$15:$Y336,2))</f>
      </c>
      <c r="M247" s="66">
        <f t="shared" si="26"/>
      </c>
      <c r="N247" s="66">
        <f t="shared" si="27"/>
      </c>
      <c r="O247" s="65">
        <f t="shared" si="28"/>
      </c>
    </row>
    <row r="248" spans="1:15" ht="15" customHeight="1">
      <c r="A248" s="2"/>
      <c r="B248" s="59">
        <v>239</v>
      </c>
      <c r="C248" s="19"/>
      <c r="D248" s="19"/>
      <c r="E248" s="54">
        <f t="shared" si="29"/>
      </c>
      <c r="F248" s="55">
        <f>IF(C248="","",VLOOKUP(D248,$V$3:$W337,2))</f>
      </c>
      <c r="G248" s="56">
        <f t="shared" si="32"/>
      </c>
      <c r="H248" s="57">
        <f t="shared" si="30"/>
      </c>
      <c r="I248" s="56">
        <f t="shared" si="31"/>
      </c>
      <c r="J248" s="58">
        <f t="shared" si="25"/>
        <v>239</v>
      </c>
      <c r="K248" s="78"/>
      <c r="L248" s="64">
        <f>IF(K248="","",VLOOKUP(D248,$X$15:$Y337,2))</f>
      </c>
      <c r="M248" s="66">
        <f t="shared" si="26"/>
      </c>
      <c r="N248" s="66">
        <f t="shared" si="27"/>
      </c>
      <c r="O248" s="65">
        <f t="shared" si="28"/>
      </c>
    </row>
    <row r="249" spans="1:15" ht="15" customHeight="1">
      <c r="A249" s="2"/>
      <c r="B249" s="59">
        <v>240</v>
      </c>
      <c r="C249" s="19"/>
      <c r="D249" s="19"/>
      <c r="E249" s="54">
        <f t="shared" si="29"/>
      </c>
      <c r="F249" s="55">
        <f>IF(C249="","",VLOOKUP(D249,$V$3:$W338,2))</f>
      </c>
      <c r="G249" s="56">
        <f t="shared" si="32"/>
      </c>
      <c r="H249" s="57">
        <f t="shared" si="30"/>
      </c>
      <c r="I249" s="56">
        <f t="shared" si="31"/>
      </c>
      <c r="J249" s="58">
        <f t="shared" si="25"/>
        <v>240</v>
      </c>
      <c r="K249" s="78"/>
      <c r="L249" s="64">
        <f>IF(K249="","",VLOOKUP(D249,$X$15:$Y338,2))</f>
      </c>
      <c r="M249" s="66">
        <f t="shared" si="26"/>
      </c>
      <c r="N249" s="66">
        <f t="shared" si="27"/>
      </c>
      <c r="O249" s="65">
        <f t="shared" si="28"/>
      </c>
    </row>
    <row r="250" spans="1:15" ht="15" customHeight="1">
      <c r="A250" s="2"/>
      <c r="B250" s="59">
        <v>241</v>
      </c>
      <c r="C250" s="19"/>
      <c r="D250" s="19"/>
      <c r="E250" s="54">
        <f t="shared" si="29"/>
      </c>
      <c r="F250" s="55">
        <f>IF(C250="","",VLOOKUP(D250,$V$3:$W339,2))</f>
      </c>
      <c r="G250" s="56">
        <f t="shared" si="32"/>
      </c>
      <c r="H250" s="57">
        <f t="shared" si="30"/>
      </c>
      <c r="I250" s="56">
        <f t="shared" si="31"/>
      </c>
      <c r="J250" s="58">
        <f t="shared" si="25"/>
        <v>241</v>
      </c>
      <c r="K250" s="78"/>
      <c r="L250" s="64">
        <f>IF(K250="","",VLOOKUP(D250,$X$15:$Y339,2))</f>
      </c>
      <c r="M250" s="66">
        <f t="shared" si="26"/>
      </c>
      <c r="N250" s="66">
        <f t="shared" si="27"/>
      </c>
      <c r="O250" s="65">
        <f t="shared" si="28"/>
      </c>
    </row>
    <row r="251" spans="1:15" ht="15" customHeight="1">
      <c r="A251" s="2"/>
      <c r="B251" s="59">
        <v>242</v>
      </c>
      <c r="C251" s="19"/>
      <c r="D251" s="19"/>
      <c r="E251" s="54">
        <f t="shared" si="29"/>
      </c>
      <c r="F251" s="55">
        <f>IF(C251="","",VLOOKUP(D251,$V$3:$W340,2))</f>
      </c>
      <c r="G251" s="56">
        <f t="shared" si="32"/>
      </c>
      <c r="H251" s="57">
        <f t="shared" si="30"/>
      </c>
      <c r="I251" s="56">
        <f t="shared" si="31"/>
      </c>
      <c r="J251" s="58">
        <f t="shared" si="25"/>
        <v>242</v>
      </c>
      <c r="K251" s="78"/>
      <c r="L251" s="64">
        <f>IF(K251="","",VLOOKUP(D251,$X$15:$Y340,2))</f>
      </c>
      <c r="M251" s="66">
        <f t="shared" si="26"/>
      </c>
      <c r="N251" s="66">
        <f t="shared" si="27"/>
      </c>
      <c r="O251" s="65">
        <f t="shared" si="28"/>
      </c>
    </row>
    <row r="252" spans="1:15" ht="15" customHeight="1">
      <c r="A252" s="2"/>
      <c r="B252" s="59">
        <v>243</v>
      </c>
      <c r="C252" s="19"/>
      <c r="D252" s="19"/>
      <c r="E252" s="54">
        <f t="shared" si="29"/>
      </c>
      <c r="F252" s="55">
        <f>IF(C252="","",VLOOKUP(D252,$V$3:$W341,2))</f>
      </c>
      <c r="G252" s="56">
        <f t="shared" si="32"/>
      </c>
      <c r="H252" s="57">
        <f t="shared" si="30"/>
      </c>
      <c r="I252" s="56">
        <f t="shared" si="31"/>
      </c>
      <c r="J252" s="58">
        <f t="shared" si="25"/>
        <v>243</v>
      </c>
      <c r="K252" s="78"/>
      <c r="L252" s="64">
        <f>IF(K252="","",VLOOKUP(D252,$X$15:$Y341,2))</f>
      </c>
      <c r="M252" s="66">
        <f t="shared" si="26"/>
      </c>
      <c r="N252" s="66">
        <f t="shared" si="27"/>
      </c>
      <c r="O252" s="65">
        <f t="shared" si="28"/>
      </c>
    </row>
    <row r="253" spans="1:15" ht="15" customHeight="1">
      <c r="A253" s="2"/>
      <c r="B253" s="59">
        <v>244</v>
      </c>
      <c r="C253" s="19"/>
      <c r="D253" s="19"/>
      <c r="E253" s="54">
        <f t="shared" si="29"/>
      </c>
      <c r="F253" s="55">
        <f>IF(C253="","",VLOOKUP(D253,$V$3:$W342,2))</f>
      </c>
      <c r="G253" s="56">
        <f t="shared" si="32"/>
      </c>
      <c r="H253" s="57">
        <f t="shared" si="30"/>
      </c>
      <c r="I253" s="56">
        <f t="shared" si="31"/>
      </c>
      <c r="J253" s="58">
        <f t="shared" si="25"/>
        <v>244</v>
      </c>
      <c r="K253" s="78"/>
      <c r="L253" s="64">
        <f>IF(K253="","",VLOOKUP(D253,$X$15:$Y342,2))</f>
      </c>
      <c r="M253" s="66">
        <f t="shared" si="26"/>
      </c>
      <c r="N253" s="66">
        <f t="shared" si="27"/>
      </c>
      <c r="O253" s="65">
        <f t="shared" si="28"/>
      </c>
    </row>
    <row r="254" spans="1:15" ht="15" customHeight="1">
      <c r="A254" s="2"/>
      <c r="B254" s="59">
        <v>245</v>
      </c>
      <c r="C254" s="19"/>
      <c r="D254" s="19"/>
      <c r="E254" s="54">
        <f t="shared" si="29"/>
      </c>
      <c r="F254" s="55">
        <f>IF(C254="","",VLOOKUP(D254,$V$3:$W343,2))</f>
      </c>
      <c r="G254" s="56">
        <f t="shared" si="32"/>
      </c>
      <c r="H254" s="57">
        <f t="shared" si="30"/>
      </c>
      <c r="I254" s="56">
        <f t="shared" si="31"/>
      </c>
      <c r="J254" s="58">
        <f t="shared" si="25"/>
        <v>245</v>
      </c>
      <c r="K254" s="78"/>
      <c r="L254" s="64">
        <f>IF(K254="","",VLOOKUP(D254,$X$15:$Y343,2))</f>
      </c>
      <c r="M254" s="66">
        <f t="shared" si="26"/>
      </c>
      <c r="N254" s="66">
        <f t="shared" si="27"/>
      </c>
      <c r="O254" s="65">
        <f t="shared" si="28"/>
      </c>
    </row>
    <row r="255" spans="1:15" ht="15" customHeight="1">
      <c r="A255" s="2"/>
      <c r="B255" s="59">
        <v>246</v>
      </c>
      <c r="C255" s="19"/>
      <c r="D255" s="19"/>
      <c r="E255" s="54">
        <f t="shared" si="29"/>
      </c>
      <c r="F255" s="55">
        <f>IF(C255="","",VLOOKUP(D255,$V$3:$W344,2))</f>
      </c>
      <c r="G255" s="56">
        <f t="shared" si="32"/>
      </c>
      <c r="H255" s="57">
        <f t="shared" si="30"/>
      </c>
      <c r="I255" s="56">
        <f t="shared" si="31"/>
      </c>
      <c r="J255" s="58">
        <f t="shared" si="25"/>
        <v>246</v>
      </c>
      <c r="K255" s="78"/>
      <c r="L255" s="64">
        <f>IF(K255="","",VLOOKUP(D255,$X$15:$Y344,2))</f>
      </c>
      <c r="M255" s="66">
        <f t="shared" si="26"/>
      </c>
      <c r="N255" s="66">
        <f t="shared" si="27"/>
      </c>
      <c r="O255" s="65">
        <f t="shared" si="28"/>
      </c>
    </row>
    <row r="256" spans="1:15" ht="15" customHeight="1">
      <c r="A256" s="2"/>
      <c r="B256" s="59">
        <v>247</v>
      </c>
      <c r="C256" s="19"/>
      <c r="D256" s="19"/>
      <c r="E256" s="54">
        <f t="shared" si="29"/>
      </c>
      <c r="F256" s="55">
        <f>IF(C256="","",VLOOKUP(D256,$V$3:$W345,2))</f>
      </c>
      <c r="G256" s="56">
        <f t="shared" si="32"/>
      </c>
      <c r="H256" s="57">
        <f t="shared" si="30"/>
      </c>
      <c r="I256" s="56">
        <f t="shared" si="31"/>
      </c>
      <c r="J256" s="58">
        <f t="shared" si="25"/>
        <v>247</v>
      </c>
      <c r="K256" s="78"/>
      <c r="L256" s="64">
        <f>IF(K256="","",VLOOKUP(D256,$X$15:$Y345,2))</f>
      </c>
      <c r="M256" s="66">
        <f t="shared" si="26"/>
      </c>
      <c r="N256" s="66">
        <f t="shared" si="27"/>
      </c>
      <c r="O256" s="65">
        <f t="shared" si="28"/>
      </c>
    </row>
    <row r="257" spans="1:15" ht="15" customHeight="1">
      <c r="A257" s="2"/>
      <c r="B257" s="59">
        <v>248</v>
      </c>
      <c r="C257" s="19"/>
      <c r="D257" s="19"/>
      <c r="E257" s="54">
        <f t="shared" si="29"/>
      </c>
      <c r="F257" s="55">
        <f>IF(C257="","",VLOOKUP(D257,$V$3:$W346,2))</f>
      </c>
      <c r="G257" s="56">
        <f t="shared" si="32"/>
      </c>
      <c r="H257" s="57">
        <f t="shared" si="30"/>
      </c>
      <c r="I257" s="56">
        <f t="shared" si="31"/>
      </c>
      <c r="J257" s="58">
        <f t="shared" si="25"/>
        <v>248</v>
      </c>
      <c r="K257" s="78"/>
      <c r="L257" s="64">
        <f>IF(K257="","",VLOOKUP(D257,$X$15:$Y346,2))</f>
      </c>
      <c r="M257" s="66">
        <f t="shared" si="26"/>
      </c>
      <c r="N257" s="66">
        <f t="shared" si="27"/>
      </c>
      <c r="O257" s="65">
        <f t="shared" si="28"/>
      </c>
    </row>
    <row r="258" spans="1:15" ht="15" customHeight="1">
      <c r="A258" s="2"/>
      <c r="B258" s="59">
        <v>249</v>
      </c>
      <c r="C258" s="19"/>
      <c r="D258" s="19"/>
      <c r="E258" s="54">
        <f t="shared" si="29"/>
      </c>
      <c r="F258" s="55">
        <f>IF(C258="","",VLOOKUP(D258,$V$3:$W347,2))</f>
      </c>
      <c r="G258" s="56">
        <f t="shared" si="32"/>
      </c>
      <c r="H258" s="57">
        <f t="shared" si="30"/>
      </c>
      <c r="I258" s="56">
        <f t="shared" si="31"/>
      </c>
      <c r="J258" s="58">
        <f t="shared" si="25"/>
        <v>249</v>
      </c>
      <c r="K258" s="78"/>
      <c r="L258" s="64">
        <f>IF(K258="","",VLOOKUP(D258,$X$15:$Y347,2))</f>
      </c>
      <c r="M258" s="66">
        <f t="shared" si="26"/>
      </c>
      <c r="N258" s="66">
        <f t="shared" si="27"/>
      </c>
      <c r="O258" s="65">
        <f t="shared" si="28"/>
      </c>
    </row>
    <row r="259" spans="1:15" ht="15" customHeight="1">
      <c r="A259" s="2"/>
      <c r="B259" s="59">
        <v>250</v>
      </c>
      <c r="C259" s="19"/>
      <c r="D259" s="19"/>
      <c r="E259" s="54">
        <f t="shared" si="29"/>
      </c>
      <c r="F259" s="55">
        <f>IF(C259="","",VLOOKUP(D259,$V$3:$W348,2))</f>
      </c>
      <c r="G259" s="56">
        <f t="shared" si="32"/>
      </c>
      <c r="H259" s="57">
        <f t="shared" si="30"/>
      </c>
      <c r="I259" s="56">
        <f t="shared" si="31"/>
      </c>
      <c r="J259" s="58">
        <f t="shared" si="25"/>
        <v>250</v>
      </c>
      <c r="K259" s="78"/>
      <c r="L259" s="64">
        <f>IF(K259="","",VLOOKUP(D259,$X$15:$Y348,2))</f>
      </c>
      <c r="M259" s="66">
        <f t="shared" si="26"/>
      </c>
      <c r="N259" s="66">
        <f t="shared" si="27"/>
      </c>
      <c r="O259" s="65">
        <f t="shared" si="28"/>
      </c>
    </row>
    <row r="260" spans="1:15" ht="15" customHeight="1">
      <c r="A260" s="2"/>
      <c r="B260" s="59">
        <v>251</v>
      </c>
      <c r="C260" s="19"/>
      <c r="D260" s="19"/>
      <c r="E260" s="54">
        <f t="shared" si="29"/>
      </c>
      <c r="F260" s="55">
        <f>IF(C260="","",VLOOKUP(D260,$V$3:$W349,2))</f>
      </c>
      <c r="G260" s="56">
        <f t="shared" si="32"/>
      </c>
      <c r="H260" s="57">
        <f t="shared" si="30"/>
      </c>
      <c r="I260" s="56">
        <f t="shared" si="31"/>
      </c>
      <c r="J260" s="58">
        <f t="shared" si="25"/>
        <v>251</v>
      </c>
      <c r="K260" s="78"/>
      <c r="L260" s="64">
        <f>IF(K260="","",VLOOKUP(D260,$X$15:$Y349,2))</f>
      </c>
      <c r="M260" s="66">
        <f t="shared" si="26"/>
      </c>
      <c r="N260" s="66">
        <f t="shared" si="27"/>
      </c>
      <c r="O260" s="65">
        <f t="shared" si="28"/>
      </c>
    </row>
    <row r="261" spans="1:15" ht="15" customHeight="1">
      <c r="A261" s="2"/>
      <c r="B261" s="59">
        <v>252</v>
      </c>
      <c r="C261" s="19"/>
      <c r="D261" s="19"/>
      <c r="E261" s="54">
        <f t="shared" si="29"/>
      </c>
      <c r="F261" s="55">
        <f>IF(C261="","",VLOOKUP(D261,$V$3:$W350,2))</f>
      </c>
      <c r="G261" s="56">
        <f t="shared" si="32"/>
      </c>
      <c r="H261" s="57">
        <f t="shared" si="30"/>
      </c>
      <c r="I261" s="56">
        <f t="shared" si="31"/>
      </c>
      <c r="J261" s="58">
        <f t="shared" si="25"/>
        <v>252</v>
      </c>
      <c r="K261" s="78"/>
      <c r="L261" s="64">
        <f>IF(K261="","",VLOOKUP(D261,$X$15:$Y350,2))</f>
      </c>
      <c r="M261" s="66">
        <f t="shared" si="26"/>
      </c>
      <c r="N261" s="66">
        <f t="shared" si="27"/>
      </c>
      <c r="O261" s="65">
        <f t="shared" si="28"/>
      </c>
    </row>
    <row r="262" spans="1:15" ht="15" customHeight="1">
      <c r="A262" s="2"/>
      <c r="B262" s="59">
        <v>253</v>
      </c>
      <c r="C262" s="19"/>
      <c r="D262" s="19"/>
      <c r="E262" s="54">
        <f t="shared" si="29"/>
      </c>
      <c r="F262" s="55">
        <f>IF(C262="","",VLOOKUP(D262,$V$3:$W351,2))</f>
      </c>
      <c r="G262" s="56">
        <f t="shared" si="32"/>
      </c>
      <c r="H262" s="57">
        <f t="shared" si="30"/>
      </c>
      <c r="I262" s="56">
        <f t="shared" si="31"/>
      </c>
      <c r="J262" s="58">
        <f t="shared" si="25"/>
        <v>253</v>
      </c>
      <c r="K262" s="78"/>
      <c r="L262" s="64">
        <f>IF(K262="","",VLOOKUP(D262,$X$15:$Y351,2))</f>
      </c>
      <c r="M262" s="66">
        <f t="shared" si="26"/>
      </c>
      <c r="N262" s="66">
        <f t="shared" si="27"/>
      </c>
      <c r="O262" s="65">
        <f t="shared" si="28"/>
      </c>
    </row>
    <row r="263" spans="1:15" ht="15" customHeight="1">
      <c r="A263" s="2"/>
      <c r="B263" s="59">
        <v>254</v>
      </c>
      <c r="C263" s="19"/>
      <c r="D263" s="19"/>
      <c r="E263" s="54">
        <f t="shared" si="29"/>
      </c>
      <c r="F263" s="55">
        <f>IF(C263="","",VLOOKUP(D263,$V$3:$W352,2))</f>
      </c>
      <c r="G263" s="56">
        <f t="shared" si="32"/>
      </c>
      <c r="H263" s="57">
        <f t="shared" si="30"/>
      </c>
      <c r="I263" s="56">
        <f t="shared" si="31"/>
      </c>
      <c r="J263" s="58">
        <f t="shared" si="25"/>
        <v>254</v>
      </c>
      <c r="K263" s="78"/>
      <c r="L263" s="64">
        <f>IF(K263="","",VLOOKUP(D263,$X$15:$Y352,2))</f>
      </c>
      <c r="M263" s="66">
        <f t="shared" si="26"/>
      </c>
      <c r="N263" s="66">
        <f t="shared" si="27"/>
      </c>
      <c r="O263" s="65">
        <f t="shared" si="28"/>
      </c>
    </row>
    <row r="264" spans="1:15" ht="15" customHeight="1">
      <c r="A264" s="2"/>
      <c r="B264" s="59">
        <v>255</v>
      </c>
      <c r="C264" s="19"/>
      <c r="D264" s="19"/>
      <c r="E264" s="54">
        <f t="shared" si="29"/>
      </c>
      <c r="F264" s="55">
        <f>IF(C264="","",VLOOKUP(D264,$V$3:$W353,2))</f>
      </c>
      <c r="G264" s="56">
        <f t="shared" si="32"/>
      </c>
      <c r="H264" s="57">
        <f t="shared" si="30"/>
      </c>
      <c r="I264" s="56">
        <f t="shared" si="31"/>
      </c>
      <c r="J264" s="58">
        <f t="shared" si="25"/>
        <v>255</v>
      </c>
      <c r="K264" s="78"/>
      <c r="L264" s="64">
        <f>IF(K264="","",VLOOKUP(D264,$X$15:$Y353,2))</f>
      </c>
      <c r="M264" s="66">
        <f t="shared" si="26"/>
      </c>
      <c r="N264" s="66">
        <f t="shared" si="27"/>
      </c>
      <c r="O264" s="65">
        <f t="shared" si="28"/>
      </c>
    </row>
    <row r="265" spans="1:15" ht="15" customHeight="1">
      <c r="A265" s="2"/>
      <c r="B265" s="59">
        <v>256</v>
      </c>
      <c r="C265" s="19"/>
      <c r="D265" s="19"/>
      <c r="E265" s="54">
        <f t="shared" si="29"/>
      </c>
      <c r="F265" s="55">
        <f>IF(C265="","",VLOOKUP(D265,$V$3:$W354,2))</f>
      </c>
      <c r="G265" s="56">
        <f t="shared" si="32"/>
      </c>
      <c r="H265" s="57">
        <f t="shared" si="30"/>
      </c>
      <c r="I265" s="56">
        <f t="shared" si="31"/>
      </c>
      <c r="J265" s="58">
        <f t="shared" si="25"/>
        <v>256</v>
      </c>
      <c r="K265" s="78"/>
      <c r="L265" s="64">
        <f>IF(K265="","",VLOOKUP(D265,$X$15:$Y354,2))</f>
      </c>
      <c r="M265" s="66">
        <f t="shared" si="26"/>
      </c>
      <c r="N265" s="66">
        <f t="shared" si="27"/>
      </c>
      <c r="O265" s="65">
        <f t="shared" si="28"/>
      </c>
    </row>
    <row r="266" spans="1:15" ht="15" customHeight="1">
      <c r="A266" s="2"/>
      <c r="B266" s="59">
        <v>257</v>
      </c>
      <c r="C266" s="19"/>
      <c r="D266" s="19"/>
      <c r="E266" s="54">
        <f t="shared" si="29"/>
      </c>
      <c r="F266" s="55">
        <f>IF(C266="","",VLOOKUP(D266,$V$3:$W355,2))</f>
      </c>
      <c r="G266" s="56">
        <f t="shared" si="32"/>
      </c>
      <c r="H266" s="57">
        <f t="shared" si="30"/>
      </c>
      <c r="I266" s="56">
        <f t="shared" si="31"/>
      </c>
      <c r="J266" s="58">
        <f aca="true" t="shared" si="33" ref="J266:J329">B266</f>
        <v>257</v>
      </c>
      <c r="K266" s="78"/>
      <c r="L266" s="64">
        <f>IF(K266="","",VLOOKUP(D266,$X$15:$Y355,2))</f>
      </c>
      <c r="M266" s="66">
        <f t="shared" si="26"/>
      </c>
      <c r="N266" s="66">
        <f t="shared" si="27"/>
      </c>
      <c r="O266" s="65">
        <f t="shared" si="28"/>
      </c>
    </row>
    <row r="267" spans="1:15" ht="15" customHeight="1">
      <c r="A267" s="2"/>
      <c r="B267" s="59">
        <v>258</v>
      </c>
      <c r="C267" s="19"/>
      <c r="D267" s="19"/>
      <c r="E267" s="54">
        <f t="shared" si="29"/>
      </c>
      <c r="F267" s="55">
        <f>IF(C267="","",VLOOKUP(D267,$V$3:$W356,2))</f>
      </c>
      <c r="G267" s="56">
        <f t="shared" si="32"/>
      </c>
      <c r="H267" s="57">
        <f t="shared" si="30"/>
      </c>
      <c r="I267" s="56">
        <f t="shared" si="31"/>
      </c>
      <c r="J267" s="58">
        <f t="shared" si="33"/>
        <v>258</v>
      </c>
      <c r="K267" s="78"/>
      <c r="L267" s="64">
        <f>IF(K267="","",VLOOKUP(D267,$X$15:$Y356,2))</f>
      </c>
      <c r="M267" s="66">
        <f t="shared" si="26"/>
      </c>
      <c r="N267" s="66">
        <f t="shared" si="27"/>
      </c>
      <c r="O267" s="65">
        <f t="shared" si="28"/>
      </c>
    </row>
    <row r="268" spans="1:15" ht="15" customHeight="1">
      <c r="A268" s="2"/>
      <c r="B268" s="59">
        <v>259</v>
      </c>
      <c r="C268" s="19"/>
      <c r="D268" s="19"/>
      <c r="E268" s="54">
        <f t="shared" si="29"/>
      </c>
      <c r="F268" s="55">
        <f>IF(C268="","",VLOOKUP(D268,$V$3:$W357,2))</f>
      </c>
      <c r="G268" s="56">
        <f t="shared" si="32"/>
      </c>
      <c r="H268" s="57">
        <f t="shared" si="30"/>
      </c>
      <c r="I268" s="56">
        <f t="shared" si="31"/>
      </c>
      <c r="J268" s="58">
        <f t="shared" si="33"/>
        <v>259</v>
      </c>
      <c r="K268" s="78"/>
      <c r="L268" s="64">
        <f>IF(K268="","",VLOOKUP(D268,$X$15:$Y357,2))</f>
      </c>
      <c r="M268" s="66">
        <f aca="true" t="shared" si="34" ref="M268:M331">IF(K268="","",O267*E268*L268/365)</f>
      </c>
      <c r="N268" s="66">
        <f aca="true" t="shared" si="35" ref="N268:N331">IF(M268="","",K268-M268)</f>
      </c>
      <c r="O268" s="65">
        <f aca="true" t="shared" si="36" ref="O268:O331">IF(K268="","",O267-N268)</f>
      </c>
    </row>
    <row r="269" spans="1:15" ht="15" customHeight="1">
      <c r="A269" s="2"/>
      <c r="B269" s="59">
        <v>260</v>
      </c>
      <c r="C269" s="19"/>
      <c r="D269" s="19"/>
      <c r="E269" s="54">
        <f aca="true" t="shared" si="37" ref="E269:E332">IF(D269="","",D269-D268)</f>
      </c>
      <c r="F269" s="55">
        <f>IF(C269="","",VLOOKUP(D269,$V$3:$W358,2))</f>
      </c>
      <c r="G269" s="56">
        <f t="shared" si="32"/>
      </c>
      <c r="H269" s="57">
        <f aca="true" t="shared" si="38" ref="H269:H332">IF(C269="","",C269-G269)</f>
      </c>
      <c r="I269" s="56">
        <f aca="true" t="shared" si="39" ref="I269:I332">IF(C269="","",I268-H269)</f>
      </c>
      <c r="J269" s="58">
        <f t="shared" si="33"/>
        <v>260</v>
      </c>
      <c r="K269" s="78"/>
      <c r="L269" s="64">
        <f>IF(K269="","",VLOOKUP(D269,$X$15:$Y358,2))</f>
      </c>
      <c r="M269" s="66">
        <f t="shared" si="34"/>
      </c>
      <c r="N269" s="66">
        <f t="shared" si="35"/>
      </c>
      <c r="O269" s="65">
        <f t="shared" si="36"/>
      </c>
    </row>
    <row r="270" spans="1:15" ht="15" customHeight="1">
      <c r="A270" s="2"/>
      <c r="B270" s="59">
        <v>261</v>
      </c>
      <c r="C270" s="19"/>
      <c r="D270" s="19"/>
      <c r="E270" s="54">
        <f t="shared" si="37"/>
      </c>
      <c r="F270" s="55">
        <f>IF(C270="","",VLOOKUP(D270,$V$3:$W359,2))</f>
      </c>
      <c r="G270" s="56">
        <f t="shared" si="32"/>
      </c>
      <c r="H270" s="57">
        <f t="shared" si="38"/>
      </c>
      <c r="I270" s="56">
        <f t="shared" si="39"/>
      </c>
      <c r="J270" s="58">
        <f t="shared" si="33"/>
        <v>261</v>
      </c>
      <c r="K270" s="78"/>
      <c r="L270" s="64">
        <f>IF(K270="","",VLOOKUP(D270,$X$15:$Y359,2))</f>
      </c>
      <c r="M270" s="66">
        <f t="shared" si="34"/>
      </c>
      <c r="N270" s="66">
        <f t="shared" si="35"/>
      </c>
      <c r="O270" s="65">
        <f t="shared" si="36"/>
      </c>
    </row>
    <row r="271" spans="1:15" ht="15" customHeight="1">
      <c r="A271" s="2"/>
      <c r="B271" s="59">
        <v>262</v>
      </c>
      <c r="C271" s="19"/>
      <c r="D271" s="19"/>
      <c r="E271" s="54">
        <f t="shared" si="37"/>
      </c>
      <c r="F271" s="55">
        <f>IF(C271="","",VLOOKUP(D271,$V$3:$W360,2))</f>
      </c>
      <c r="G271" s="56">
        <f aca="true" t="shared" si="40" ref="G271:G334">IF(C271="","",I270*F271*E271/365)</f>
      </c>
      <c r="H271" s="57">
        <f t="shared" si="38"/>
      </c>
      <c r="I271" s="56">
        <f t="shared" si="39"/>
      </c>
      <c r="J271" s="58">
        <f t="shared" si="33"/>
        <v>262</v>
      </c>
      <c r="K271" s="78"/>
      <c r="L271" s="64">
        <f>IF(K271="","",VLOOKUP(D271,$X$15:$Y360,2))</f>
      </c>
      <c r="M271" s="66">
        <f t="shared" si="34"/>
      </c>
      <c r="N271" s="66">
        <f t="shared" si="35"/>
      </c>
      <c r="O271" s="65">
        <f t="shared" si="36"/>
      </c>
    </row>
    <row r="272" spans="1:15" ht="15" customHeight="1">
      <c r="A272" s="2"/>
      <c r="B272" s="59">
        <v>263</v>
      </c>
      <c r="C272" s="19"/>
      <c r="D272" s="19"/>
      <c r="E272" s="54">
        <f t="shared" si="37"/>
      </c>
      <c r="F272" s="55">
        <f>IF(C272="","",VLOOKUP(D272,$V$3:$W361,2))</f>
      </c>
      <c r="G272" s="56">
        <f t="shared" si="40"/>
      </c>
      <c r="H272" s="57">
        <f t="shared" si="38"/>
      </c>
      <c r="I272" s="56">
        <f t="shared" si="39"/>
      </c>
      <c r="J272" s="58">
        <f t="shared" si="33"/>
        <v>263</v>
      </c>
      <c r="K272" s="78"/>
      <c r="L272" s="64">
        <f>IF(K272="","",VLOOKUP(D272,$X$15:$Y361,2))</f>
      </c>
      <c r="M272" s="66">
        <f t="shared" si="34"/>
      </c>
      <c r="N272" s="66">
        <f t="shared" si="35"/>
      </c>
      <c r="O272" s="65">
        <f t="shared" si="36"/>
      </c>
    </row>
    <row r="273" spans="1:15" ht="15" customHeight="1">
      <c r="A273" s="2"/>
      <c r="B273" s="59">
        <v>264</v>
      </c>
      <c r="C273" s="19"/>
      <c r="D273" s="19"/>
      <c r="E273" s="54">
        <f t="shared" si="37"/>
      </c>
      <c r="F273" s="55">
        <f>IF(C273="","",VLOOKUP(D273,$V$3:$W362,2))</f>
      </c>
      <c r="G273" s="56">
        <f t="shared" si="40"/>
      </c>
      <c r="H273" s="57">
        <f t="shared" si="38"/>
      </c>
      <c r="I273" s="56">
        <f t="shared" si="39"/>
      </c>
      <c r="J273" s="58">
        <f t="shared" si="33"/>
        <v>264</v>
      </c>
      <c r="K273" s="78"/>
      <c r="L273" s="64">
        <f>IF(K273="","",VLOOKUP(D273,$X$15:$Y362,2))</f>
      </c>
      <c r="M273" s="66">
        <f t="shared" si="34"/>
      </c>
      <c r="N273" s="66">
        <f t="shared" si="35"/>
      </c>
      <c r="O273" s="65">
        <f t="shared" si="36"/>
      </c>
    </row>
    <row r="274" spans="1:15" ht="15" customHeight="1">
      <c r="A274" s="2"/>
      <c r="B274" s="59">
        <v>265</v>
      </c>
      <c r="C274" s="19"/>
      <c r="D274" s="19"/>
      <c r="E274" s="54">
        <f t="shared" si="37"/>
      </c>
      <c r="F274" s="55">
        <f>IF(C274="","",VLOOKUP(D274,$V$3:$W363,2))</f>
      </c>
      <c r="G274" s="56">
        <f t="shared" si="40"/>
      </c>
      <c r="H274" s="57">
        <f t="shared" si="38"/>
      </c>
      <c r="I274" s="56">
        <f t="shared" si="39"/>
      </c>
      <c r="J274" s="58">
        <f t="shared" si="33"/>
        <v>265</v>
      </c>
      <c r="K274" s="78"/>
      <c r="L274" s="64">
        <f>IF(K274="","",VLOOKUP(D274,$X$15:$Y363,2))</f>
      </c>
      <c r="M274" s="66">
        <f t="shared" si="34"/>
      </c>
      <c r="N274" s="66">
        <f t="shared" si="35"/>
      </c>
      <c r="O274" s="65">
        <f t="shared" si="36"/>
      </c>
    </row>
    <row r="275" spans="1:15" ht="15" customHeight="1">
      <c r="A275" s="2"/>
      <c r="B275" s="59">
        <v>266</v>
      </c>
      <c r="C275" s="19"/>
      <c r="D275" s="19"/>
      <c r="E275" s="54">
        <f t="shared" si="37"/>
      </c>
      <c r="F275" s="55">
        <f>IF(C275="","",VLOOKUP(D275,$V$3:$W364,2))</f>
      </c>
      <c r="G275" s="56">
        <f t="shared" si="40"/>
      </c>
      <c r="H275" s="57">
        <f t="shared" si="38"/>
      </c>
      <c r="I275" s="56">
        <f t="shared" si="39"/>
      </c>
      <c r="J275" s="58">
        <f t="shared" si="33"/>
        <v>266</v>
      </c>
      <c r="K275" s="78"/>
      <c r="L275" s="64">
        <f>IF(K275="","",VLOOKUP(D275,$X$15:$Y364,2))</f>
      </c>
      <c r="M275" s="66">
        <f t="shared" si="34"/>
      </c>
      <c r="N275" s="66">
        <f t="shared" si="35"/>
      </c>
      <c r="O275" s="65">
        <f t="shared" si="36"/>
      </c>
    </row>
    <row r="276" spans="1:15" ht="15" customHeight="1">
      <c r="A276" s="2"/>
      <c r="B276" s="59">
        <v>267</v>
      </c>
      <c r="C276" s="19"/>
      <c r="D276" s="19"/>
      <c r="E276" s="54">
        <f t="shared" si="37"/>
      </c>
      <c r="F276" s="55">
        <f>IF(C276="","",VLOOKUP(D276,$V$3:$W365,2))</f>
      </c>
      <c r="G276" s="56">
        <f t="shared" si="40"/>
      </c>
      <c r="H276" s="57">
        <f t="shared" si="38"/>
      </c>
      <c r="I276" s="56">
        <f t="shared" si="39"/>
      </c>
      <c r="J276" s="58">
        <f t="shared" si="33"/>
        <v>267</v>
      </c>
      <c r="K276" s="78"/>
      <c r="L276" s="64">
        <f>IF(K276="","",VLOOKUP(D276,$X$15:$Y365,2))</f>
      </c>
      <c r="M276" s="66">
        <f t="shared" si="34"/>
      </c>
      <c r="N276" s="66">
        <f t="shared" si="35"/>
      </c>
      <c r="O276" s="65">
        <f t="shared" si="36"/>
      </c>
    </row>
    <row r="277" spans="1:15" ht="15" customHeight="1">
      <c r="A277" s="2"/>
      <c r="B277" s="59">
        <v>268</v>
      </c>
      <c r="C277" s="19"/>
      <c r="D277" s="19"/>
      <c r="E277" s="54">
        <f t="shared" si="37"/>
      </c>
      <c r="F277" s="55">
        <f>IF(C277="","",VLOOKUP(D277,$V$3:$W366,2))</f>
      </c>
      <c r="G277" s="56">
        <f t="shared" si="40"/>
      </c>
      <c r="H277" s="57">
        <f t="shared" si="38"/>
      </c>
      <c r="I277" s="56">
        <f t="shared" si="39"/>
      </c>
      <c r="J277" s="58">
        <f t="shared" si="33"/>
        <v>268</v>
      </c>
      <c r="K277" s="78"/>
      <c r="L277" s="64">
        <f>IF(K277="","",VLOOKUP(D277,$X$15:$Y366,2))</f>
      </c>
      <c r="M277" s="66">
        <f t="shared" si="34"/>
      </c>
      <c r="N277" s="66">
        <f t="shared" si="35"/>
      </c>
      <c r="O277" s="65">
        <f t="shared" si="36"/>
      </c>
    </row>
    <row r="278" spans="1:15" ht="15" customHeight="1">
      <c r="A278" s="2"/>
      <c r="B278" s="59">
        <v>269</v>
      </c>
      <c r="C278" s="19"/>
      <c r="D278" s="19"/>
      <c r="E278" s="54">
        <f t="shared" si="37"/>
      </c>
      <c r="F278" s="55">
        <f>IF(C278="","",VLOOKUP(D278,$V$3:$W367,2))</f>
      </c>
      <c r="G278" s="56">
        <f t="shared" si="40"/>
      </c>
      <c r="H278" s="57">
        <f t="shared" si="38"/>
      </c>
      <c r="I278" s="56">
        <f t="shared" si="39"/>
      </c>
      <c r="J278" s="58">
        <f t="shared" si="33"/>
        <v>269</v>
      </c>
      <c r="K278" s="78"/>
      <c r="L278" s="64">
        <f>IF(K278="","",VLOOKUP(D278,$X$15:$Y367,2))</f>
      </c>
      <c r="M278" s="66">
        <f t="shared" si="34"/>
      </c>
      <c r="N278" s="66">
        <f t="shared" si="35"/>
      </c>
      <c r="O278" s="65">
        <f t="shared" si="36"/>
      </c>
    </row>
    <row r="279" spans="1:15" ht="15" customHeight="1">
      <c r="A279" s="2"/>
      <c r="B279" s="59">
        <v>270</v>
      </c>
      <c r="C279" s="19"/>
      <c r="D279" s="19"/>
      <c r="E279" s="54">
        <f t="shared" si="37"/>
      </c>
      <c r="F279" s="55">
        <f>IF(C279="","",VLOOKUP(D279,$V$3:$W368,2))</f>
      </c>
      <c r="G279" s="56">
        <f t="shared" si="40"/>
      </c>
      <c r="H279" s="57">
        <f t="shared" si="38"/>
      </c>
      <c r="I279" s="56">
        <f t="shared" si="39"/>
      </c>
      <c r="J279" s="58">
        <f t="shared" si="33"/>
        <v>270</v>
      </c>
      <c r="K279" s="78"/>
      <c r="L279" s="64">
        <f>IF(K279="","",VLOOKUP(D279,$X$15:$Y368,2))</f>
      </c>
      <c r="M279" s="66">
        <f t="shared" si="34"/>
      </c>
      <c r="N279" s="66">
        <f t="shared" si="35"/>
      </c>
      <c r="O279" s="65">
        <f t="shared" si="36"/>
      </c>
    </row>
    <row r="280" spans="1:15" ht="15" customHeight="1">
      <c r="A280" s="2"/>
      <c r="B280" s="59">
        <v>271</v>
      </c>
      <c r="C280" s="19"/>
      <c r="D280" s="19"/>
      <c r="E280" s="54">
        <f t="shared" si="37"/>
      </c>
      <c r="F280" s="55">
        <f>IF(C280="","",VLOOKUP(D280,$V$3:$W369,2))</f>
      </c>
      <c r="G280" s="56">
        <f t="shared" si="40"/>
      </c>
      <c r="H280" s="57">
        <f t="shared" si="38"/>
      </c>
      <c r="I280" s="56">
        <f t="shared" si="39"/>
      </c>
      <c r="J280" s="58">
        <f t="shared" si="33"/>
        <v>271</v>
      </c>
      <c r="K280" s="78"/>
      <c r="L280" s="64">
        <f>IF(K280="","",VLOOKUP(D280,$X$15:$Y369,2))</f>
      </c>
      <c r="M280" s="66">
        <f t="shared" si="34"/>
      </c>
      <c r="N280" s="66">
        <f t="shared" si="35"/>
      </c>
      <c r="O280" s="65">
        <f t="shared" si="36"/>
      </c>
    </row>
    <row r="281" spans="1:15" ht="15" customHeight="1">
      <c r="A281" s="2"/>
      <c r="B281" s="59">
        <v>272</v>
      </c>
      <c r="C281" s="19"/>
      <c r="D281" s="19"/>
      <c r="E281" s="54">
        <f t="shared" si="37"/>
      </c>
      <c r="F281" s="55">
        <f>IF(C281="","",VLOOKUP(D281,$V$3:$W370,2))</f>
      </c>
      <c r="G281" s="56">
        <f t="shared" si="40"/>
      </c>
      <c r="H281" s="57">
        <f t="shared" si="38"/>
      </c>
      <c r="I281" s="56">
        <f t="shared" si="39"/>
      </c>
      <c r="J281" s="58">
        <f t="shared" si="33"/>
        <v>272</v>
      </c>
      <c r="K281" s="78"/>
      <c r="L281" s="64">
        <f>IF(K281="","",VLOOKUP(D281,$X$15:$Y370,2))</f>
      </c>
      <c r="M281" s="66">
        <f t="shared" si="34"/>
      </c>
      <c r="N281" s="66">
        <f t="shared" si="35"/>
      </c>
      <c r="O281" s="65">
        <f t="shared" si="36"/>
      </c>
    </row>
    <row r="282" spans="1:15" ht="15" customHeight="1">
      <c r="A282" s="2"/>
      <c r="B282" s="59">
        <v>273</v>
      </c>
      <c r="C282" s="19"/>
      <c r="D282" s="19"/>
      <c r="E282" s="54">
        <f t="shared" si="37"/>
      </c>
      <c r="F282" s="55">
        <f>IF(C282="","",VLOOKUP(D282,$V$3:$W371,2))</f>
      </c>
      <c r="G282" s="56">
        <f t="shared" si="40"/>
      </c>
      <c r="H282" s="57">
        <f t="shared" si="38"/>
      </c>
      <c r="I282" s="56">
        <f t="shared" si="39"/>
      </c>
      <c r="J282" s="58">
        <f t="shared" si="33"/>
        <v>273</v>
      </c>
      <c r="K282" s="78"/>
      <c r="L282" s="64">
        <f>IF(K282="","",VLOOKUP(D282,$X$15:$Y371,2))</f>
      </c>
      <c r="M282" s="66">
        <f t="shared" si="34"/>
      </c>
      <c r="N282" s="66">
        <f t="shared" si="35"/>
      </c>
      <c r="O282" s="65">
        <f t="shared" si="36"/>
      </c>
    </row>
    <row r="283" spans="1:15" ht="15" customHeight="1">
      <c r="A283" s="2"/>
      <c r="B283" s="59">
        <v>274</v>
      </c>
      <c r="C283" s="19"/>
      <c r="D283" s="19"/>
      <c r="E283" s="54">
        <f t="shared" si="37"/>
      </c>
      <c r="F283" s="55">
        <f>IF(C283="","",VLOOKUP(D283,$V$3:$W372,2))</f>
      </c>
      <c r="G283" s="56">
        <f t="shared" si="40"/>
      </c>
      <c r="H283" s="57">
        <f t="shared" si="38"/>
      </c>
      <c r="I283" s="56">
        <f t="shared" si="39"/>
      </c>
      <c r="J283" s="58">
        <f t="shared" si="33"/>
        <v>274</v>
      </c>
      <c r="K283" s="78"/>
      <c r="L283" s="64">
        <f>IF(K283="","",VLOOKUP(D283,$X$15:$Y372,2))</f>
      </c>
      <c r="M283" s="66">
        <f t="shared" si="34"/>
      </c>
      <c r="N283" s="66">
        <f t="shared" si="35"/>
      </c>
      <c r="O283" s="65">
        <f t="shared" si="36"/>
      </c>
    </row>
    <row r="284" spans="1:15" ht="15" customHeight="1">
      <c r="A284" s="2"/>
      <c r="B284" s="59">
        <v>275</v>
      </c>
      <c r="C284" s="19"/>
      <c r="D284" s="19"/>
      <c r="E284" s="54">
        <f t="shared" si="37"/>
      </c>
      <c r="F284" s="55">
        <f>IF(C284="","",VLOOKUP(D284,$V$3:$W373,2))</f>
      </c>
      <c r="G284" s="56">
        <f t="shared" si="40"/>
      </c>
      <c r="H284" s="57">
        <f t="shared" si="38"/>
      </c>
      <c r="I284" s="56">
        <f t="shared" si="39"/>
      </c>
      <c r="J284" s="58">
        <f t="shared" si="33"/>
        <v>275</v>
      </c>
      <c r="K284" s="78"/>
      <c r="L284" s="64">
        <f>IF(K284="","",VLOOKUP(D284,$X$15:$Y373,2))</f>
      </c>
      <c r="M284" s="66">
        <f t="shared" si="34"/>
      </c>
      <c r="N284" s="66">
        <f t="shared" si="35"/>
      </c>
      <c r="O284" s="65">
        <f t="shared" si="36"/>
      </c>
    </row>
    <row r="285" spans="1:15" ht="15" customHeight="1">
      <c r="A285" s="2"/>
      <c r="B285" s="59">
        <v>276</v>
      </c>
      <c r="C285" s="19"/>
      <c r="D285" s="19"/>
      <c r="E285" s="54">
        <f t="shared" si="37"/>
      </c>
      <c r="F285" s="55">
        <f>IF(C285="","",VLOOKUP(D285,$V$3:$W374,2))</f>
      </c>
      <c r="G285" s="56">
        <f t="shared" si="40"/>
      </c>
      <c r="H285" s="57">
        <f t="shared" si="38"/>
      </c>
      <c r="I285" s="56">
        <f t="shared" si="39"/>
      </c>
      <c r="J285" s="58">
        <f t="shared" si="33"/>
        <v>276</v>
      </c>
      <c r="K285" s="78"/>
      <c r="L285" s="64">
        <f>IF(K285="","",VLOOKUP(D285,$X$15:$Y374,2))</f>
      </c>
      <c r="M285" s="66">
        <f t="shared" si="34"/>
      </c>
      <c r="N285" s="66">
        <f t="shared" si="35"/>
      </c>
      <c r="O285" s="65">
        <f t="shared" si="36"/>
      </c>
    </row>
    <row r="286" spans="1:15" ht="15" customHeight="1">
      <c r="A286" s="2"/>
      <c r="B286" s="59">
        <v>277</v>
      </c>
      <c r="C286" s="19"/>
      <c r="D286" s="19"/>
      <c r="E286" s="54">
        <f t="shared" si="37"/>
      </c>
      <c r="F286" s="55">
        <f>IF(C286="","",VLOOKUP(D286,$V$3:$W375,2))</f>
      </c>
      <c r="G286" s="56">
        <f t="shared" si="40"/>
      </c>
      <c r="H286" s="57">
        <f t="shared" si="38"/>
      </c>
      <c r="I286" s="56">
        <f t="shared" si="39"/>
      </c>
      <c r="J286" s="58">
        <f t="shared" si="33"/>
        <v>277</v>
      </c>
      <c r="K286" s="78"/>
      <c r="L286" s="64">
        <f>IF(K286="","",VLOOKUP(D286,$X$15:$Y375,2))</f>
      </c>
      <c r="M286" s="66">
        <f t="shared" si="34"/>
      </c>
      <c r="N286" s="66">
        <f t="shared" si="35"/>
      </c>
      <c r="O286" s="65">
        <f t="shared" si="36"/>
      </c>
    </row>
    <row r="287" spans="1:15" ht="15" customHeight="1">
      <c r="A287" s="2"/>
      <c r="B287" s="59">
        <v>278</v>
      </c>
      <c r="C287" s="19"/>
      <c r="D287" s="19"/>
      <c r="E287" s="54">
        <f t="shared" si="37"/>
      </c>
      <c r="F287" s="55">
        <f>IF(C287="","",VLOOKUP(D287,$V$3:$W376,2))</f>
      </c>
      <c r="G287" s="56">
        <f t="shared" si="40"/>
      </c>
      <c r="H287" s="57">
        <f t="shared" si="38"/>
      </c>
      <c r="I287" s="56">
        <f t="shared" si="39"/>
      </c>
      <c r="J287" s="58">
        <f t="shared" si="33"/>
        <v>278</v>
      </c>
      <c r="K287" s="78"/>
      <c r="L287" s="64">
        <f>IF(K287="","",VLOOKUP(D287,$X$15:$Y376,2))</f>
      </c>
      <c r="M287" s="66">
        <f t="shared" si="34"/>
      </c>
      <c r="N287" s="66">
        <f t="shared" si="35"/>
      </c>
      <c r="O287" s="65">
        <f t="shared" si="36"/>
      </c>
    </row>
    <row r="288" spans="1:15" ht="15" customHeight="1">
      <c r="A288" s="2"/>
      <c r="B288" s="59">
        <v>279</v>
      </c>
      <c r="C288" s="19"/>
      <c r="D288" s="19"/>
      <c r="E288" s="54">
        <f t="shared" si="37"/>
      </c>
      <c r="F288" s="55">
        <f>IF(C288="","",VLOOKUP(D288,$V$3:$W377,2))</f>
      </c>
      <c r="G288" s="56">
        <f t="shared" si="40"/>
      </c>
      <c r="H288" s="57">
        <f t="shared" si="38"/>
      </c>
      <c r="I288" s="56">
        <f t="shared" si="39"/>
      </c>
      <c r="J288" s="58">
        <f t="shared" si="33"/>
        <v>279</v>
      </c>
      <c r="K288" s="78"/>
      <c r="L288" s="64">
        <f>IF(K288="","",VLOOKUP(D288,$X$15:$Y377,2))</f>
      </c>
      <c r="M288" s="66">
        <f t="shared" si="34"/>
      </c>
      <c r="N288" s="66">
        <f t="shared" si="35"/>
      </c>
      <c r="O288" s="65">
        <f t="shared" si="36"/>
      </c>
    </row>
    <row r="289" spans="1:15" ht="15" customHeight="1">
      <c r="A289" s="2"/>
      <c r="B289" s="59">
        <v>280</v>
      </c>
      <c r="C289" s="19"/>
      <c r="D289" s="19"/>
      <c r="E289" s="54">
        <f t="shared" si="37"/>
      </c>
      <c r="F289" s="55">
        <f>IF(C289="","",VLOOKUP(D289,$V$3:$W378,2))</f>
      </c>
      <c r="G289" s="56">
        <f t="shared" si="40"/>
      </c>
      <c r="H289" s="57">
        <f t="shared" si="38"/>
      </c>
      <c r="I289" s="56">
        <f t="shared" si="39"/>
      </c>
      <c r="J289" s="58">
        <f t="shared" si="33"/>
        <v>280</v>
      </c>
      <c r="K289" s="78"/>
      <c r="L289" s="64">
        <f>IF(K289="","",VLOOKUP(D289,$X$15:$Y378,2))</f>
      </c>
      <c r="M289" s="66">
        <f t="shared" si="34"/>
      </c>
      <c r="N289" s="66">
        <f t="shared" si="35"/>
      </c>
      <c r="O289" s="65">
        <f t="shared" si="36"/>
      </c>
    </row>
    <row r="290" spans="1:15" ht="15" customHeight="1">
      <c r="A290" s="2"/>
      <c r="B290" s="59">
        <v>281</v>
      </c>
      <c r="C290" s="19"/>
      <c r="D290" s="19"/>
      <c r="E290" s="54">
        <f t="shared" si="37"/>
      </c>
      <c r="F290" s="55">
        <f>IF(C290="","",VLOOKUP(D290,$V$3:$W379,2))</f>
      </c>
      <c r="G290" s="56">
        <f t="shared" si="40"/>
      </c>
      <c r="H290" s="57">
        <f t="shared" si="38"/>
      </c>
      <c r="I290" s="56">
        <f t="shared" si="39"/>
      </c>
      <c r="J290" s="58">
        <f t="shared" si="33"/>
        <v>281</v>
      </c>
      <c r="K290" s="78"/>
      <c r="L290" s="64">
        <f>IF(K290="","",VLOOKUP(D290,$X$15:$Y379,2))</f>
      </c>
      <c r="M290" s="66">
        <f t="shared" si="34"/>
      </c>
      <c r="N290" s="66">
        <f t="shared" si="35"/>
      </c>
      <c r="O290" s="65">
        <f t="shared" si="36"/>
      </c>
    </row>
    <row r="291" spans="1:15" ht="15" customHeight="1">
      <c r="A291" s="2"/>
      <c r="B291" s="59">
        <v>282</v>
      </c>
      <c r="C291" s="19"/>
      <c r="D291" s="19"/>
      <c r="E291" s="54">
        <f t="shared" si="37"/>
      </c>
      <c r="F291" s="55">
        <f>IF(C291="","",VLOOKUP(D291,$V$3:$W380,2))</f>
      </c>
      <c r="G291" s="56">
        <f t="shared" si="40"/>
      </c>
      <c r="H291" s="57">
        <f t="shared" si="38"/>
      </c>
      <c r="I291" s="56">
        <f t="shared" si="39"/>
      </c>
      <c r="J291" s="58">
        <f t="shared" si="33"/>
        <v>282</v>
      </c>
      <c r="K291" s="78"/>
      <c r="L291" s="64">
        <f>IF(K291="","",VLOOKUP(D291,$X$15:$Y380,2))</f>
      </c>
      <c r="M291" s="66">
        <f t="shared" si="34"/>
      </c>
      <c r="N291" s="66">
        <f t="shared" si="35"/>
      </c>
      <c r="O291" s="65">
        <f t="shared" si="36"/>
      </c>
    </row>
    <row r="292" spans="1:15" ht="15" customHeight="1">
      <c r="A292" s="2"/>
      <c r="B292" s="59">
        <v>283</v>
      </c>
      <c r="C292" s="19"/>
      <c r="D292" s="19"/>
      <c r="E292" s="54">
        <f t="shared" si="37"/>
      </c>
      <c r="F292" s="55">
        <f>IF(C292="","",VLOOKUP(D292,$V$3:$W381,2))</f>
      </c>
      <c r="G292" s="56">
        <f t="shared" si="40"/>
      </c>
      <c r="H292" s="57">
        <f t="shared" si="38"/>
      </c>
      <c r="I292" s="56">
        <f t="shared" si="39"/>
      </c>
      <c r="J292" s="58">
        <f t="shared" si="33"/>
        <v>283</v>
      </c>
      <c r="K292" s="78"/>
      <c r="L292" s="64">
        <f>IF(K292="","",VLOOKUP(D292,$X$15:$Y381,2))</f>
      </c>
      <c r="M292" s="66">
        <f t="shared" si="34"/>
      </c>
      <c r="N292" s="66">
        <f t="shared" si="35"/>
      </c>
      <c r="O292" s="65">
        <f t="shared" si="36"/>
      </c>
    </row>
    <row r="293" spans="1:15" ht="15" customHeight="1">
      <c r="A293" s="2"/>
      <c r="B293" s="59">
        <v>284</v>
      </c>
      <c r="C293" s="19"/>
      <c r="D293" s="19"/>
      <c r="E293" s="54">
        <f t="shared" si="37"/>
      </c>
      <c r="F293" s="55">
        <f>IF(C293="","",VLOOKUP(D293,$V$3:$W382,2))</f>
      </c>
      <c r="G293" s="56">
        <f t="shared" si="40"/>
      </c>
      <c r="H293" s="57">
        <f t="shared" si="38"/>
      </c>
      <c r="I293" s="56">
        <f t="shared" si="39"/>
      </c>
      <c r="J293" s="58">
        <f t="shared" si="33"/>
        <v>284</v>
      </c>
      <c r="K293" s="78"/>
      <c r="L293" s="64">
        <f>IF(K293="","",VLOOKUP(D293,$X$15:$Y382,2))</f>
      </c>
      <c r="M293" s="66">
        <f t="shared" si="34"/>
      </c>
      <c r="N293" s="66">
        <f t="shared" si="35"/>
      </c>
      <c r="O293" s="65">
        <f t="shared" si="36"/>
      </c>
    </row>
    <row r="294" spans="1:15" ht="15" customHeight="1">
      <c r="A294" s="2"/>
      <c r="B294" s="59">
        <v>285</v>
      </c>
      <c r="C294" s="19"/>
      <c r="D294" s="19"/>
      <c r="E294" s="54">
        <f t="shared" si="37"/>
      </c>
      <c r="F294" s="55">
        <f>IF(C294="","",VLOOKUP(D294,$V$3:$W383,2))</f>
      </c>
      <c r="G294" s="56">
        <f t="shared" si="40"/>
      </c>
      <c r="H294" s="57">
        <f t="shared" si="38"/>
      </c>
      <c r="I294" s="56">
        <f t="shared" si="39"/>
      </c>
      <c r="J294" s="58">
        <f t="shared" si="33"/>
        <v>285</v>
      </c>
      <c r="K294" s="78"/>
      <c r="L294" s="64">
        <f>IF(K294="","",VLOOKUP(D294,$X$15:$Y383,2))</f>
      </c>
      <c r="M294" s="66">
        <f t="shared" si="34"/>
      </c>
      <c r="N294" s="66">
        <f t="shared" si="35"/>
      </c>
      <c r="O294" s="65">
        <f t="shared" si="36"/>
      </c>
    </row>
    <row r="295" spans="1:15" ht="15" customHeight="1">
      <c r="A295" s="2"/>
      <c r="B295" s="59">
        <v>286</v>
      </c>
      <c r="C295" s="19"/>
      <c r="D295" s="19"/>
      <c r="E295" s="54">
        <f t="shared" si="37"/>
      </c>
      <c r="F295" s="55">
        <f>IF(C295="","",VLOOKUP(D295,$V$3:$W384,2))</f>
      </c>
      <c r="G295" s="56">
        <f t="shared" si="40"/>
      </c>
      <c r="H295" s="57">
        <f t="shared" si="38"/>
      </c>
      <c r="I295" s="56">
        <f t="shared" si="39"/>
      </c>
      <c r="J295" s="58">
        <f t="shared" si="33"/>
        <v>286</v>
      </c>
      <c r="K295" s="78"/>
      <c r="L295" s="64">
        <f>IF(K295="","",VLOOKUP(D295,$X$15:$Y384,2))</f>
      </c>
      <c r="M295" s="66">
        <f t="shared" si="34"/>
      </c>
      <c r="N295" s="66">
        <f t="shared" si="35"/>
      </c>
      <c r="O295" s="65">
        <f t="shared" si="36"/>
      </c>
    </row>
    <row r="296" spans="1:15" ht="15" customHeight="1">
      <c r="A296" s="2"/>
      <c r="B296" s="59">
        <v>287</v>
      </c>
      <c r="C296" s="19"/>
      <c r="D296" s="19"/>
      <c r="E296" s="54">
        <f t="shared" si="37"/>
      </c>
      <c r="F296" s="55">
        <f>IF(C296="","",VLOOKUP(D296,$V$3:$W385,2))</f>
      </c>
      <c r="G296" s="56">
        <f t="shared" si="40"/>
      </c>
      <c r="H296" s="57">
        <f t="shared" si="38"/>
      </c>
      <c r="I296" s="56">
        <f t="shared" si="39"/>
      </c>
      <c r="J296" s="58">
        <f t="shared" si="33"/>
        <v>287</v>
      </c>
      <c r="K296" s="78"/>
      <c r="L296" s="64">
        <f>IF(K296="","",VLOOKUP(D296,$X$15:$Y385,2))</f>
      </c>
      <c r="M296" s="66">
        <f t="shared" si="34"/>
      </c>
      <c r="N296" s="66">
        <f t="shared" si="35"/>
      </c>
      <c r="O296" s="65">
        <f t="shared" si="36"/>
      </c>
    </row>
    <row r="297" spans="1:15" ht="15" customHeight="1">
      <c r="A297" s="2"/>
      <c r="B297" s="59">
        <v>288</v>
      </c>
      <c r="C297" s="19"/>
      <c r="D297" s="19"/>
      <c r="E297" s="54">
        <f t="shared" si="37"/>
      </c>
      <c r="F297" s="55">
        <f>IF(C297="","",VLOOKUP(D297,$V$3:$W386,2))</f>
      </c>
      <c r="G297" s="56">
        <f t="shared" si="40"/>
      </c>
      <c r="H297" s="57">
        <f t="shared" si="38"/>
      </c>
      <c r="I297" s="56">
        <f t="shared" si="39"/>
      </c>
      <c r="J297" s="58">
        <f t="shared" si="33"/>
        <v>288</v>
      </c>
      <c r="K297" s="78"/>
      <c r="L297" s="64">
        <f>IF(K297="","",VLOOKUP(D297,$X$15:$Y386,2))</f>
      </c>
      <c r="M297" s="66">
        <f t="shared" si="34"/>
      </c>
      <c r="N297" s="66">
        <f t="shared" si="35"/>
      </c>
      <c r="O297" s="65">
        <f t="shared" si="36"/>
      </c>
    </row>
    <row r="298" spans="1:15" ht="15" customHeight="1">
      <c r="A298" s="2"/>
      <c r="B298" s="59">
        <v>289</v>
      </c>
      <c r="C298" s="19"/>
      <c r="D298" s="19"/>
      <c r="E298" s="54">
        <f t="shared" si="37"/>
      </c>
      <c r="F298" s="55">
        <f>IF(C298="","",VLOOKUP(D298,$V$3:$W387,2))</f>
      </c>
      <c r="G298" s="56">
        <f t="shared" si="40"/>
      </c>
      <c r="H298" s="57">
        <f t="shared" si="38"/>
      </c>
      <c r="I298" s="56">
        <f t="shared" si="39"/>
      </c>
      <c r="J298" s="58">
        <f t="shared" si="33"/>
        <v>289</v>
      </c>
      <c r="K298" s="78"/>
      <c r="L298" s="64">
        <f>IF(K298="","",VLOOKUP(D298,$X$15:$Y387,2))</f>
      </c>
      <c r="M298" s="66">
        <f t="shared" si="34"/>
      </c>
      <c r="N298" s="66">
        <f t="shared" si="35"/>
      </c>
      <c r="O298" s="65">
        <f t="shared" si="36"/>
      </c>
    </row>
    <row r="299" spans="1:15" ht="15" customHeight="1">
      <c r="A299" s="2"/>
      <c r="B299" s="59">
        <v>290</v>
      </c>
      <c r="C299" s="19"/>
      <c r="D299" s="19"/>
      <c r="E299" s="54">
        <f t="shared" si="37"/>
      </c>
      <c r="F299" s="55">
        <f>IF(C299="","",VLOOKUP(D299,$V$3:$W388,2))</f>
      </c>
      <c r="G299" s="56">
        <f t="shared" si="40"/>
      </c>
      <c r="H299" s="57">
        <f t="shared" si="38"/>
      </c>
      <c r="I299" s="56">
        <f t="shared" si="39"/>
      </c>
      <c r="J299" s="58">
        <f t="shared" si="33"/>
        <v>290</v>
      </c>
      <c r="K299" s="78"/>
      <c r="L299" s="64">
        <f>IF(K299="","",VLOOKUP(D299,$X$15:$Y388,2))</f>
      </c>
      <c r="M299" s="66">
        <f t="shared" si="34"/>
      </c>
      <c r="N299" s="66">
        <f t="shared" si="35"/>
      </c>
      <c r="O299" s="65">
        <f t="shared" si="36"/>
      </c>
    </row>
    <row r="300" spans="1:15" ht="15" customHeight="1">
      <c r="A300" s="2"/>
      <c r="B300" s="59">
        <v>291</v>
      </c>
      <c r="C300" s="19"/>
      <c r="D300" s="19"/>
      <c r="E300" s="54">
        <f t="shared" si="37"/>
      </c>
      <c r="F300" s="55">
        <f>IF(C300="","",VLOOKUP(D300,$V$3:$W389,2))</f>
      </c>
      <c r="G300" s="56">
        <f t="shared" si="40"/>
      </c>
      <c r="H300" s="57">
        <f t="shared" si="38"/>
      </c>
      <c r="I300" s="56">
        <f t="shared" si="39"/>
      </c>
      <c r="J300" s="58">
        <f t="shared" si="33"/>
        <v>291</v>
      </c>
      <c r="K300" s="78"/>
      <c r="L300" s="64">
        <f>IF(K300="","",VLOOKUP(D300,$X$15:$Y389,2))</f>
      </c>
      <c r="M300" s="66">
        <f t="shared" si="34"/>
      </c>
      <c r="N300" s="66">
        <f t="shared" si="35"/>
      </c>
      <c r="O300" s="65">
        <f t="shared" si="36"/>
      </c>
    </row>
    <row r="301" spans="1:15" ht="15" customHeight="1">
      <c r="A301" s="2"/>
      <c r="B301" s="59">
        <v>292</v>
      </c>
      <c r="C301" s="19"/>
      <c r="D301" s="19"/>
      <c r="E301" s="54">
        <f t="shared" si="37"/>
      </c>
      <c r="F301" s="55">
        <f>IF(C301="","",VLOOKUP(D301,$V$3:$W390,2))</f>
      </c>
      <c r="G301" s="56">
        <f t="shared" si="40"/>
      </c>
      <c r="H301" s="57">
        <f t="shared" si="38"/>
      </c>
      <c r="I301" s="56">
        <f t="shared" si="39"/>
      </c>
      <c r="J301" s="58">
        <f t="shared" si="33"/>
        <v>292</v>
      </c>
      <c r="K301" s="78"/>
      <c r="L301" s="64">
        <f>IF(K301="","",VLOOKUP(D301,$X$15:$Y390,2))</f>
      </c>
      <c r="M301" s="66">
        <f t="shared" si="34"/>
      </c>
      <c r="N301" s="66">
        <f t="shared" si="35"/>
      </c>
      <c r="O301" s="65">
        <f t="shared" si="36"/>
      </c>
    </row>
    <row r="302" spans="1:15" ht="15" customHeight="1">
      <c r="A302" s="2"/>
      <c r="B302" s="59">
        <v>293</v>
      </c>
      <c r="C302" s="19"/>
      <c r="D302" s="19"/>
      <c r="E302" s="54">
        <f t="shared" si="37"/>
      </c>
      <c r="F302" s="55">
        <f>IF(C302="","",VLOOKUP(D302,$V$3:$W391,2))</f>
      </c>
      <c r="G302" s="56">
        <f t="shared" si="40"/>
      </c>
      <c r="H302" s="57">
        <f t="shared" si="38"/>
      </c>
      <c r="I302" s="56">
        <f t="shared" si="39"/>
      </c>
      <c r="J302" s="58">
        <f t="shared" si="33"/>
        <v>293</v>
      </c>
      <c r="K302" s="78"/>
      <c r="L302" s="64">
        <f>IF(K302="","",VLOOKUP(D302,$X$15:$Y391,2))</f>
      </c>
      <c r="M302" s="66">
        <f t="shared" si="34"/>
      </c>
      <c r="N302" s="66">
        <f t="shared" si="35"/>
      </c>
      <c r="O302" s="65">
        <f t="shared" si="36"/>
      </c>
    </row>
    <row r="303" spans="1:15" ht="15" customHeight="1">
      <c r="A303" s="2"/>
      <c r="B303" s="59">
        <v>294</v>
      </c>
      <c r="C303" s="19"/>
      <c r="D303" s="19"/>
      <c r="E303" s="54">
        <f t="shared" si="37"/>
      </c>
      <c r="F303" s="55">
        <f>IF(C303="","",VLOOKUP(D303,$V$3:$W392,2))</f>
      </c>
      <c r="G303" s="56">
        <f t="shared" si="40"/>
      </c>
      <c r="H303" s="57">
        <f t="shared" si="38"/>
      </c>
      <c r="I303" s="56">
        <f t="shared" si="39"/>
      </c>
      <c r="J303" s="58">
        <f t="shared" si="33"/>
        <v>294</v>
      </c>
      <c r="K303" s="78"/>
      <c r="L303" s="64">
        <f>IF(K303="","",VLOOKUP(D303,$X$15:$Y392,2))</f>
      </c>
      <c r="M303" s="66">
        <f t="shared" si="34"/>
      </c>
      <c r="N303" s="66">
        <f t="shared" si="35"/>
      </c>
      <c r="O303" s="65">
        <f t="shared" si="36"/>
      </c>
    </row>
    <row r="304" spans="1:15" ht="15" customHeight="1">
      <c r="A304" s="2"/>
      <c r="B304" s="59">
        <v>295</v>
      </c>
      <c r="C304" s="19"/>
      <c r="D304" s="19"/>
      <c r="E304" s="54">
        <f t="shared" si="37"/>
      </c>
      <c r="F304" s="55">
        <f>IF(C304="","",VLOOKUP(D304,$V$3:$W393,2))</f>
      </c>
      <c r="G304" s="56">
        <f t="shared" si="40"/>
      </c>
      <c r="H304" s="57">
        <f t="shared" si="38"/>
      </c>
      <c r="I304" s="56">
        <f t="shared" si="39"/>
      </c>
      <c r="J304" s="58">
        <f t="shared" si="33"/>
        <v>295</v>
      </c>
      <c r="K304" s="78"/>
      <c r="L304" s="64">
        <f>IF(K304="","",VLOOKUP(D304,$X$15:$Y393,2))</f>
      </c>
      <c r="M304" s="66">
        <f t="shared" si="34"/>
      </c>
      <c r="N304" s="66">
        <f t="shared" si="35"/>
      </c>
      <c r="O304" s="65">
        <f t="shared" si="36"/>
      </c>
    </row>
    <row r="305" spans="1:15" ht="15" customHeight="1">
      <c r="A305" s="2"/>
      <c r="B305" s="59">
        <v>296</v>
      </c>
      <c r="C305" s="19"/>
      <c r="D305" s="19"/>
      <c r="E305" s="54">
        <f t="shared" si="37"/>
      </c>
      <c r="F305" s="55">
        <f>IF(C305="","",VLOOKUP(D305,$V$3:$W394,2))</f>
      </c>
      <c r="G305" s="56">
        <f t="shared" si="40"/>
      </c>
      <c r="H305" s="57">
        <f t="shared" si="38"/>
      </c>
      <c r="I305" s="56">
        <f t="shared" si="39"/>
      </c>
      <c r="J305" s="58">
        <f t="shared" si="33"/>
        <v>296</v>
      </c>
      <c r="K305" s="78"/>
      <c r="L305" s="64">
        <f>IF(K305="","",VLOOKUP(D305,$X$15:$Y394,2))</f>
      </c>
      <c r="M305" s="66">
        <f t="shared" si="34"/>
      </c>
      <c r="N305" s="66">
        <f t="shared" si="35"/>
      </c>
      <c r="O305" s="65">
        <f t="shared" si="36"/>
      </c>
    </row>
    <row r="306" spans="1:15" ht="15" customHeight="1">
      <c r="A306" s="2"/>
      <c r="B306" s="59">
        <v>297</v>
      </c>
      <c r="C306" s="19"/>
      <c r="D306" s="19"/>
      <c r="E306" s="54">
        <f t="shared" si="37"/>
      </c>
      <c r="F306" s="55">
        <f>IF(C306="","",VLOOKUP(D306,$V$3:$W395,2))</f>
      </c>
      <c r="G306" s="56">
        <f t="shared" si="40"/>
      </c>
      <c r="H306" s="57">
        <f t="shared" si="38"/>
      </c>
      <c r="I306" s="56">
        <f t="shared" si="39"/>
      </c>
      <c r="J306" s="58">
        <f t="shared" si="33"/>
        <v>297</v>
      </c>
      <c r="K306" s="78"/>
      <c r="L306" s="64">
        <f>IF(K306="","",VLOOKUP(D306,$X$15:$Y395,2))</f>
      </c>
      <c r="M306" s="66">
        <f t="shared" si="34"/>
      </c>
      <c r="N306" s="66">
        <f t="shared" si="35"/>
      </c>
      <c r="O306" s="65">
        <f t="shared" si="36"/>
      </c>
    </row>
    <row r="307" spans="1:15" ht="15" customHeight="1">
      <c r="A307" s="2"/>
      <c r="B307" s="59">
        <v>298</v>
      </c>
      <c r="C307" s="19"/>
      <c r="D307" s="19"/>
      <c r="E307" s="54">
        <f t="shared" si="37"/>
      </c>
      <c r="F307" s="55">
        <f>IF(C307="","",VLOOKUP(D307,$V$3:$W396,2))</f>
      </c>
      <c r="G307" s="56">
        <f t="shared" si="40"/>
      </c>
      <c r="H307" s="57">
        <f t="shared" si="38"/>
      </c>
      <c r="I307" s="56">
        <f t="shared" si="39"/>
      </c>
      <c r="J307" s="58">
        <f t="shared" si="33"/>
        <v>298</v>
      </c>
      <c r="K307" s="78"/>
      <c r="L307" s="64">
        <f>IF(K307="","",VLOOKUP(D307,$X$15:$Y396,2))</f>
      </c>
      <c r="M307" s="66">
        <f t="shared" si="34"/>
      </c>
      <c r="N307" s="66">
        <f t="shared" si="35"/>
      </c>
      <c r="O307" s="65">
        <f t="shared" si="36"/>
      </c>
    </row>
    <row r="308" spans="1:15" ht="15" customHeight="1">
      <c r="A308" s="2"/>
      <c r="B308" s="59">
        <v>299</v>
      </c>
      <c r="C308" s="19"/>
      <c r="D308" s="19"/>
      <c r="E308" s="54">
        <f t="shared" si="37"/>
      </c>
      <c r="F308" s="55">
        <f>IF(C308="","",VLOOKUP(D308,$V$3:$W397,2))</f>
      </c>
      <c r="G308" s="56">
        <f t="shared" si="40"/>
      </c>
      <c r="H308" s="57">
        <f t="shared" si="38"/>
      </c>
      <c r="I308" s="56">
        <f t="shared" si="39"/>
      </c>
      <c r="J308" s="58">
        <f t="shared" si="33"/>
        <v>299</v>
      </c>
      <c r="K308" s="78"/>
      <c r="L308" s="64">
        <f>IF(K308="","",VLOOKUP(D308,$X$15:$Y397,2))</f>
      </c>
      <c r="M308" s="66">
        <f t="shared" si="34"/>
      </c>
      <c r="N308" s="66">
        <f t="shared" si="35"/>
      </c>
      <c r="O308" s="65">
        <f t="shared" si="36"/>
      </c>
    </row>
    <row r="309" spans="1:15" ht="15" customHeight="1">
      <c r="A309" s="2"/>
      <c r="B309" s="59">
        <v>300</v>
      </c>
      <c r="C309" s="19"/>
      <c r="D309" s="19"/>
      <c r="E309" s="54">
        <f t="shared" si="37"/>
      </c>
      <c r="F309" s="55">
        <f>IF(C309="","",VLOOKUP(D309,$V$3:$W398,2))</f>
      </c>
      <c r="G309" s="56">
        <f t="shared" si="40"/>
      </c>
      <c r="H309" s="57">
        <f t="shared" si="38"/>
      </c>
      <c r="I309" s="56">
        <f t="shared" si="39"/>
      </c>
      <c r="J309" s="58">
        <f t="shared" si="33"/>
        <v>300</v>
      </c>
      <c r="K309" s="78"/>
      <c r="L309" s="64">
        <f>IF(K309="","",VLOOKUP(D309,$X$15:$Y398,2))</f>
      </c>
      <c r="M309" s="66">
        <f t="shared" si="34"/>
      </c>
      <c r="N309" s="66">
        <f t="shared" si="35"/>
      </c>
      <c r="O309" s="65">
        <f t="shared" si="36"/>
      </c>
    </row>
    <row r="310" spans="1:15" ht="15" customHeight="1">
      <c r="A310" s="2"/>
      <c r="B310" s="59">
        <v>301</v>
      </c>
      <c r="C310" s="19"/>
      <c r="D310" s="19"/>
      <c r="E310" s="54">
        <f t="shared" si="37"/>
      </c>
      <c r="F310" s="55">
        <f>IF(C310="","",VLOOKUP(D310,$V$3:$W399,2))</f>
      </c>
      <c r="G310" s="56">
        <f t="shared" si="40"/>
      </c>
      <c r="H310" s="57">
        <f t="shared" si="38"/>
      </c>
      <c r="I310" s="56">
        <f t="shared" si="39"/>
      </c>
      <c r="J310" s="58">
        <f t="shared" si="33"/>
        <v>301</v>
      </c>
      <c r="K310" s="78"/>
      <c r="L310" s="64">
        <f>IF(K310="","",VLOOKUP(D310,$X$15:$Y399,2))</f>
      </c>
      <c r="M310" s="66">
        <f t="shared" si="34"/>
      </c>
      <c r="N310" s="66">
        <f t="shared" si="35"/>
      </c>
      <c r="O310" s="65">
        <f t="shared" si="36"/>
      </c>
    </row>
    <row r="311" spans="1:15" ht="15" customHeight="1">
      <c r="A311" s="2"/>
      <c r="B311" s="59">
        <v>302</v>
      </c>
      <c r="C311" s="19"/>
      <c r="D311" s="19"/>
      <c r="E311" s="54">
        <f t="shared" si="37"/>
      </c>
      <c r="F311" s="55">
        <f>IF(C311="","",VLOOKUP(D311,$V$3:$W400,2))</f>
      </c>
      <c r="G311" s="56">
        <f t="shared" si="40"/>
      </c>
      <c r="H311" s="57">
        <f t="shared" si="38"/>
      </c>
      <c r="I311" s="56">
        <f t="shared" si="39"/>
      </c>
      <c r="J311" s="58">
        <f t="shared" si="33"/>
        <v>302</v>
      </c>
      <c r="K311" s="78"/>
      <c r="L311" s="64">
        <f>IF(K311="","",VLOOKUP(D311,$X$15:$Y400,2))</f>
      </c>
      <c r="M311" s="66">
        <f t="shared" si="34"/>
      </c>
      <c r="N311" s="66">
        <f t="shared" si="35"/>
      </c>
      <c r="O311" s="65">
        <f t="shared" si="36"/>
      </c>
    </row>
    <row r="312" spans="1:15" ht="15" customHeight="1">
      <c r="A312" s="2"/>
      <c r="B312" s="59">
        <v>303</v>
      </c>
      <c r="C312" s="19"/>
      <c r="D312" s="19"/>
      <c r="E312" s="54">
        <f t="shared" si="37"/>
      </c>
      <c r="F312" s="55">
        <f>IF(C312="","",VLOOKUP(D312,$V$3:$W401,2))</f>
      </c>
      <c r="G312" s="56">
        <f t="shared" si="40"/>
      </c>
      <c r="H312" s="57">
        <f t="shared" si="38"/>
      </c>
      <c r="I312" s="56">
        <f t="shared" si="39"/>
      </c>
      <c r="J312" s="58">
        <f t="shared" si="33"/>
        <v>303</v>
      </c>
      <c r="K312" s="78"/>
      <c r="L312" s="64">
        <f>IF(K312="","",VLOOKUP(D312,$X$15:$Y401,2))</f>
      </c>
      <c r="M312" s="66">
        <f t="shared" si="34"/>
      </c>
      <c r="N312" s="66">
        <f t="shared" si="35"/>
      </c>
      <c r="O312" s="65">
        <f t="shared" si="36"/>
      </c>
    </row>
    <row r="313" spans="1:15" ht="15" customHeight="1">
      <c r="A313" s="2"/>
      <c r="B313" s="59">
        <v>304</v>
      </c>
      <c r="C313" s="19"/>
      <c r="D313" s="19"/>
      <c r="E313" s="54">
        <f t="shared" si="37"/>
      </c>
      <c r="F313" s="55">
        <f>IF(C313="","",VLOOKUP(D313,$V$3:$W402,2))</f>
      </c>
      <c r="G313" s="56">
        <f t="shared" si="40"/>
      </c>
      <c r="H313" s="57">
        <f t="shared" si="38"/>
      </c>
      <c r="I313" s="56">
        <f t="shared" si="39"/>
      </c>
      <c r="J313" s="58">
        <f t="shared" si="33"/>
        <v>304</v>
      </c>
      <c r="K313" s="78"/>
      <c r="L313" s="64">
        <f>IF(K313="","",VLOOKUP(D313,$X$15:$Y402,2))</f>
      </c>
      <c r="M313" s="66">
        <f t="shared" si="34"/>
      </c>
      <c r="N313" s="66">
        <f t="shared" si="35"/>
      </c>
      <c r="O313" s="65">
        <f t="shared" si="36"/>
      </c>
    </row>
    <row r="314" spans="1:15" ht="15" customHeight="1">
      <c r="A314" s="2"/>
      <c r="B314" s="59">
        <v>305</v>
      </c>
      <c r="C314" s="19"/>
      <c r="D314" s="19"/>
      <c r="E314" s="54">
        <f t="shared" si="37"/>
      </c>
      <c r="F314" s="55">
        <f>IF(C314="","",VLOOKUP(D314,$V$3:$W403,2))</f>
      </c>
      <c r="G314" s="56">
        <f t="shared" si="40"/>
      </c>
      <c r="H314" s="57">
        <f t="shared" si="38"/>
      </c>
      <c r="I314" s="56">
        <f t="shared" si="39"/>
      </c>
      <c r="J314" s="58">
        <f t="shared" si="33"/>
        <v>305</v>
      </c>
      <c r="K314" s="78"/>
      <c r="L314" s="64">
        <f>IF(K314="","",VLOOKUP(D314,$X$15:$Y403,2))</f>
      </c>
      <c r="M314" s="66">
        <f t="shared" si="34"/>
      </c>
      <c r="N314" s="66">
        <f t="shared" si="35"/>
      </c>
      <c r="O314" s="65">
        <f t="shared" si="36"/>
      </c>
    </row>
    <row r="315" spans="1:15" ht="15" customHeight="1">
      <c r="A315" s="2"/>
      <c r="B315" s="59">
        <v>306</v>
      </c>
      <c r="C315" s="19"/>
      <c r="D315" s="19"/>
      <c r="E315" s="54">
        <f t="shared" si="37"/>
      </c>
      <c r="F315" s="55">
        <f>IF(C315="","",VLOOKUP(D315,$V$3:$W404,2))</f>
      </c>
      <c r="G315" s="56">
        <f t="shared" si="40"/>
      </c>
      <c r="H315" s="57">
        <f t="shared" si="38"/>
      </c>
      <c r="I315" s="56">
        <f t="shared" si="39"/>
      </c>
      <c r="J315" s="58">
        <f t="shared" si="33"/>
        <v>306</v>
      </c>
      <c r="K315" s="78"/>
      <c r="L315" s="64">
        <f>IF(K315="","",VLOOKUP(D315,$X$15:$Y404,2))</f>
      </c>
      <c r="M315" s="66">
        <f t="shared" si="34"/>
      </c>
      <c r="N315" s="66">
        <f t="shared" si="35"/>
      </c>
      <c r="O315" s="65">
        <f t="shared" si="36"/>
      </c>
    </row>
    <row r="316" spans="1:15" ht="15" customHeight="1">
      <c r="A316" s="2"/>
      <c r="B316" s="59">
        <v>307</v>
      </c>
      <c r="C316" s="19"/>
      <c r="D316" s="19"/>
      <c r="E316" s="54">
        <f t="shared" si="37"/>
      </c>
      <c r="F316" s="55">
        <f>IF(C316="","",VLOOKUP(D316,$V$3:$W405,2))</f>
      </c>
      <c r="G316" s="56">
        <f t="shared" si="40"/>
      </c>
      <c r="H316" s="57">
        <f t="shared" si="38"/>
      </c>
      <c r="I316" s="56">
        <f t="shared" si="39"/>
      </c>
      <c r="J316" s="58">
        <f t="shared" si="33"/>
        <v>307</v>
      </c>
      <c r="K316" s="78"/>
      <c r="L316" s="64">
        <f>IF(K316="","",VLOOKUP(D316,$X$15:$Y405,2))</f>
      </c>
      <c r="M316" s="66">
        <f t="shared" si="34"/>
      </c>
      <c r="N316" s="66">
        <f t="shared" si="35"/>
      </c>
      <c r="O316" s="65">
        <f t="shared" si="36"/>
      </c>
    </row>
    <row r="317" spans="1:15" ht="15" customHeight="1">
      <c r="A317" s="2"/>
      <c r="B317" s="59">
        <v>308</v>
      </c>
      <c r="C317" s="19"/>
      <c r="D317" s="19"/>
      <c r="E317" s="54">
        <f t="shared" si="37"/>
      </c>
      <c r="F317" s="55">
        <f>IF(C317="","",VLOOKUP(D317,$V$3:$W406,2))</f>
      </c>
      <c r="G317" s="56">
        <f t="shared" si="40"/>
      </c>
      <c r="H317" s="57">
        <f t="shared" si="38"/>
      </c>
      <c r="I317" s="56">
        <f t="shared" si="39"/>
      </c>
      <c r="J317" s="58">
        <f t="shared" si="33"/>
        <v>308</v>
      </c>
      <c r="K317" s="78"/>
      <c r="L317" s="64">
        <f>IF(K317="","",VLOOKUP(D317,$X$15:$Y406,2))</f>
      </c>
      <c r="M317" s="66">
        <f t="shared" si="34"/>
      </c>
      <c r="N317" s="66">
        <f t="shared" si="35"/>
      </c>
      <c r="O317" s="65">
        <f t="shared" si="36"/>
      </c>
    </row>
    <row r="318" spans="1:15" ht="15" customHeight="1">
      <c r="A318" s="2"/>
      <c r="B318" s="59">
        <v>309</v>
      </c>
      <c r="C318" s="19"/>
      <c r="D318" s="19"/>
      <c r="E318" s="54">
        <f t="shared" si="37"/>
      </c>
      <c r="F318" s="55">
        <f>IF(C318="","",VLOOKUP(D318,$V$3:$W407,2))</f>
      </c>
      <c r="G318" s="56">
        <f t="shared" si="40"/>
      </c>
      <c r="H318" s="57">
        <f t="shared" si="38"/>
      </c>
      <c r="I318" s="56">
        <f t="shared" si="39"/>
      </c>
      <c r="J318" s="58">
        <f t="shared" si="33"/>
        <v>309</v>
      </c>
      <c r="K318" s="78"/>
      <c r="L318" s="64">
        <f>IF(K318="","",VLOOKUP(D318,$X$15:$Y407,2))</f>
      </c>
      <c r="M318" s="66">
        <f t="shared" si="34"/>
      </c>
      <c r="N318" s="66">
        <f t="shared" si="35"/>
      </c>
      <c r="O318" s="65">
        <f t="shared" si="36"/>
      </c>
    </row>
    <row r="319" spans="1:15" ht="15" customHeight="1">
      <c r="A319" s="2"/>
      <c r="B319" s="59">
        <v>310</v>
      </c>
      <c r="C319" s="19"/>
      <c r="D319" s="19"/>
      <c r="E319" s="54">
        <f t="shared" si="37"/>
      </c>
      <c r="F319" s="55">
        <f>IF(C319="","",VLOOKUP(D319,$V$3:$W408,2))</f>
      </c>
      <c r="G319" s="56">
        <f t="shared" si="40"/>
      </c>
      <c r="H319" s="57">
        <f t="shared" si="38"/>
      </c>
      <c r="I319" s="56">
        <f t="shared" si="39"/>
      </c>
      <c r="J319" s="58">
        <f t="shared" si="33"/>
        <v>310</v>
      </c>
      <c r="K319" s="78"/>
      <c r="L319" s="64">
        <f>IF(K319="","",VLOOKUP(D319,$X$15:$Y408,2))</f>
      </c>
      <c r="M319" s="66">
        <f t="shared" si="34"/>
      </c>
      <c r="N319" s="66">
        <f t="shared" si="35"/>
      </c>
      <c r="O319" s="65">
        <f t="shared" si="36"/>
      </c>
    </row>
    <row r="320" spans="1:15" ht="15" customHeight="1">
      <c r="A320" s="2"/>
      <c r="B320" s="59">
        <v>311</v>
      </c>
      <c r="C320" s="19"/>
      <c r="D320" s="19"/>
      <c r="E320" s="54">
        <f t="shared" si="37"/>
      </c>
      <c r="F320" s="55">
        <f>IF(C320="","",VLOOKUP(D320,$V$3:$W409,2))</f>
      </c>
      <c r="G320" s="56">
        <f t="shared" si="40"/>
      </c>
      <c r="H320" s="57">
        <f t="shared" si="38"/>
      </c>
      <c r="I320" s="56">
        <f t="shared" si="39"/>
      </c>
      <c r="J320" s="58">
        <f t="shared" si="33"/>
        <v>311</v>
      </c>
      <c r="K320" s="78"/>
      <c r="L320" s="64">
        <f>IF(K320="","",VLOOKUP(D320,$X$15:$Y409,2))</f>
      </c>
      <c r="M320" s="66">
        <f t="shared" si="34"/>
      </c>
      <c r="N320" s="66">
        <f t="shared" si="35"/>
      </c>
      <c r="O320" s="65">
        <f t="shared" si="36"/>
      </c>
    </row>
    <row r="321" spans="1:15" ht="15" customHeight="1">
      <c r="A321" s="2"/>
      <c r="B321" s="59">
        <v>312</v>
      </c>
      <c r="C321" s="19"/>
      <c r="D321" s="19"/>
      <c r="E321" s="54">
        <f t="shared" si="37"/>
      </c>
      <c r="F321" s="55">
        <f>IF(C321="","",VLOOKUP(D321,$V$3:$W410,2))</f>
      </c>
      <c r="G321" s="56">
        <f t="shared" si="40"/>
      </c>
      <c r="H321" s="57">
        <f t="shared" si="38"/>
      </c>
      <c r="I321" s="56">
        <f t="shared" si="39"/>
      </c>
      <c r="J321" s="58">
        <f t="shared" si="33"/>
        <v>312</v>
      </c>
      <c r="K321" s="78"/>
      <c r="L321" s="64">
        <f>IF(K321="","",VLOOKUP(D321,$X$15:$Y410,2))</f>
      </c>
      <c r="M321" s="66">
        <f t="shared" si="34"/>
      </c>
      <c r="N321" s="66">
        <f t="shared" si="35"/>
      </c>
      <c r="O321" s="65">
        <f t="shared" si="36"/>
      </c>
    </row>
    <row r="322" spans="1:15" ht="15" customHeight="1">
      <c r="A322" s="2"/>
      <c r="B322" s="59">
        <v>313</v>
      </c>
      <c r="C322" s="19"/>
      <c r="D322" s="19"/>
      <c r="E322" s="54">
        <f t="shared" si="37"/>
      </c>
      <c r="F322" s="55">
        <f>IF(C322="","",VLOOKUP(D322,$V$3:$W411,2))</f>
      </c>
      <c r="G322" s="56">
        <f t="shared" si="40"/>
      </c>
      <c r="H322" s="57">
        <f t="shared" si="38"/>
      </c>
      <c r="I322" s="56">
        <f t="shared" si="39"/>
      </c>
      <c r="J322" s="58">
        <f t="shared" si="33"/>
        <v>313</v>
      </c>
      <c r="K322" s="78"/>
      <c r="L322" s="64">
        <f>IF(K322="","",VLOOKUP(D322,$X$15:$Y411,2))</f>
      </c>
      <c r="M322" s="66">
        <f t="shared" si="34"/>
      </c>
      <c r="N322" s="66">
        <f t="shared" si="35"/>
      </c>
      <c r="O322" s="65">
        <f t="shared" si="36"/>
      </c>
    </row>
    <row r="323" spans="1:15" ht="15" customHeight="1">
      <c r="A323" s="2"/>
      <c r="B323" s="59">
        <v>314</v>
      </c>
      <c r="C323" s="19"/>
      <c r="D323" s="19"/>
      <c r="E323" s="54">
        <f t="shared" si="37"/>
      </c>
      <c r="F323" s="55">
        <f>IF(C323="","",VLOOKUP(D323,$V$3:$W412,2))</f>
      </c>
      <c r="G323" s="56">
        <f t="shared" si="40"/>
      </c>
      <c r="H323" s="57">
        <f t="shared" si="38"/>
      </c>
      <c r="I323" s="56">
        <f t="shared" si="39"/>
      </c>
      <c r="J323" s="58">
        <f t="shared" si="33"/>
        <v>314</v>
      </c>
      <c r="K323" s="78"/>
      <c r="L323" s="64">
        <f>IF(K323="","",VLOOKUP(D323,$X$15:$Y412,2))</f>
      </c>
      <c r="M323" s="66">
        <f t="shared" si="34"/>
      </c>
      <c r="N323" s="66">
        <f t="shared" si="35"/>
      </c>
      <c r="O323" s="65">
        <f t="shared" si="36"/>
      </c>
    </row>
    <row r="324" spans="1:15" ht="15" customHeight="1">
      <c r="A324" s="2"/>
      <c r="B324" s="59">
        <v>315</v>
      </c>
      <c r="C324" s="19"/>
      <c r="D324" s="19"/>
      <c r="E324" s="54">
        <f t="shared" si="37"/>
      </c>
      <c r="F324" s="55">
        <f>IF(C324="","",VLOOKUP(D324,$V$3:$W413,2))</f>
      </c>
      <c r="G324" s="56">
        <f t="shared" si="40"/>
      </c>
      <c r="H324" s="57">
        <f t="shared" si="38"/>
      </c>
      <c r="I324" s="56">
        <f t="shared" si="39"/>
      </c>
      <c r="J324" s="58">
        <f t="shared" si="33"/>
        <v>315</v>
      </c>
      <c r="K324" s="78"/>
      <c r="L324" s="64">
        <f>IF(K324="","",VLOOKUP(D324,$X$15:$Y413,2))</f>
      </c>
      <c r="M324" s="66">
        <f t="shared" si="34"/>
      </c>
      <c r="N324" s="66">
        <f t="shared" si="35"/>
      </c>
      <c r="O324" s="65">
        <f t="shared" si="36"/>
      </c>
    </row>
    <row r="325" spans="1:15" ht="15" customHeight="1">
      <c r="A325" s="2"/>
      <c r="B325" s="59">
        <v>316</v>
      </c>
      <c r="C325" s="19"/>
      <c r="D325" s="19"/>
      <c r="E325" s="54">
        <f t="shared" si="37"/>
      </c>
      <c r="F325" s="55">
        <f>IF(C325="","",VLOOKUP(D325,$V$3:$W414,2))</f>
      </c>
      <c r="G325" s="56">
        <f t="shared" si="40"/>
      </c>
      <c r="H325" s="57">
        <f t="shared" si="38"/>
      </c>
      <c r="I325" s="56">
        <f t="shared" si="39"/>
      </c>
      <c r="J325" s="58">
        <f t="shared" si="33"/>
        <v>316</v>
      </c>
      <c r="K325" s="78"/>
      <c r="L325" s="64">
        <f>IF(K325="","",VLOOKUP(D325,$X$15:$Y414,2))</f>
      </c>
      <c r="M325" s="66">
        <f t="shared" si="34"/>
      </c>
      <c r="N325" s="66">
        <f t="shared" si="35"/>
      </c>
      <c r="O325" s="65">
        <f t="shared" si="36"/>
      </c>
    </row>
    <row r="326" spans="1:15" ht="15" customHeight="1">
      <c r="A326" s="2"/>
      <c r="B326" s="59">
        <v>317</v>
      </c>
      <c r="C326" s="19"/>
      <c r="D326" s="19"/>
      <c r="E326" s="54">
        <f t="shared" si="37"/>
      </c>
      <c r="F326" s="55">
        <f>IF(C326="","",VLOOKUP(D326,$V$3:$W415,2))</f>
      </c>
      <c r="G326" s="56">
        <f t="shared" si="40"/>
      </c>
      <c r="H326" s="57">
        <f t="shared" si="38"/>
      </c>
      <c r="I326" s="56">
        <f t="shared" si="39"/>
      </c>
      <c r="J326" s="58">
        <f t="shared" si="33"/>
        <v>317</v>
      </c>
      <c r="K326" s="78"/>
      <c r="L326" s="64">
        <f>IF(K326="","",VLOOKUP(D326,$X$15:$Y415,2))</f>
      </c>
      <c r="M326" s="66">
        <f t="shared" si="34"/>
      </c>
      <c r="N326" s="66">
        <f t="shared" si="35"/>
      </c>
      <c r="O326" s="65">
        <f t="shared" si="36"/>
      </c>
    </row>
    <row r="327" spans="1:15" ht="15" customHeight="1">
      <c r="A327" s="2"/>
      <c r="B327" s="59">
        <v>318</v>
      </c>
      <c r="C327" s="19"/>
      <c r="D327" s="19"/>
      <c r="E327" s="54">
        <f t="shared" si="37"/>
      </c>
      <c r="F327" s="55">
        <f>IF(C327="","",VLOOKUP(D327,$V$3:$W416,2))</f>
      </c>
      <c r="G327" s="56">
        <f t="shared" si="40"/>
      </c>
      <c r="H327" s="57">
        <f t="shared" si="38"/>
      </c>
      <c r="I327" s="56">
        <f t="shared" si="39"/>
      </c>
      <c r="J327" s="58">
        <f t="shared" si="33"/>
        <v>318</v>
      </c>
      <c r="K327" s="78"/>
      <c r="L327" s="64">
        <f>IF(K327="","",VLOOKUP(D327,$X$15:$Y416,2))</f>
      </c>
      <c r="M327" s="66">
        <f t="shared" si="34"/>
      </c>
      <c r="N327" s="66">
        <f t="shared" si="35"/>
      </c>
      <c r="O327" s="65">
        <f t="shared" si="36"/>
      </c>
    </row>
    <row r="328" spans="1:15" ht="15" customHeight="1">
      <c r="A328" s="2"/>
      <c r="B328" s="59">
        <v>319</v>
      </c>
      <c r="C328" s="19"/>
      <c r="D328" s="19"/>
      <c r="E328" s="54">
        <f t="shared" si="37"/>
      </c>
      <c r="F328" s="55">
        <f>IF(C328="","",VLOOKUP(D328,$V$3:$W417,2))</f>
      </c>
      <c r="G328" s="56">
        <f t="shared" si="40"/>
      </c>
      <c r="H328" s="57">
        <f t="shared" si="38"/>
      </c>
      <c r="I328" s="56">
        <f t="shared" si="39"/>
      </c>
      <c r="J328" s="58">
        <f t="shared" si="33"/>
        <v>319</v>
      </c>
      <c r="K328" s="78"/>
      <c r="L328" s="64">
        <f>IF(K328="","",VLOOKUP(D328,$X$15:$Y417,2))</f>
      </c>
      <c r="M328" s="66">
        <f t="shared" si="34"/>
      </c>
      <c r="N328" s="66">
        <f t="shared" si="35"/>
      </c>
      <c r="O328" s="65">
        <f t="shared" si="36"/>
      </c>
    </row>
    <row r="329" spans="1:15" ht="15" customHeight="1">
      <c r="A329" s="2"/>
      <c r="B329" s="59">
        <v>320</v>
      </c>
      <c r="C329" s="19"/>
      <c r="D329" s="19"/>
      <c r="E329" s="54">
        <f t="shared" si="37"/>
      </c>
      <c r="F329" s="55">
        <f>IF(C329="","",VLOOKUP(D329,$V$3:$W418,2))</f>
      </c>
      <c r="G329" s="56">
        <f t="shared" si="40"/>
      </c>
      <c r="H329" s="57">
        <f t="shared" si="38"/>
      </c>
      <c r="I329" s="56">
        <f t="shared" si="39"/>
      </c>
      <c r="J329" s="58">
        <f t="shared" si="33"/>
        <v>320</v>
      </c>
      <c r="K329" s="78"/>
      <c r="L329" s="64">
        <f>IF(K329="","",VLOOKUP(D329,$X$15:$Y418,2))</f>
      </c>
      <c r="M329" s="66">
        <f t="shared" si="34"/>
      </c>
      <c r="N329" s="66">
        <f t="shared" si="35"/>
      </c>
      <c r="O329" s="65">
        <f t="shared" si="36"/>
      </c>
    </row>
    <row r="330" spans="1:15" ht="15" customHeight="1">
      <c r="A330" s="2"/>
      <c r="B330" s="59">
        <v>321</v>
      </c>
      <c r="C330" s="19"/>
      <c r="D330" s="19"/>
      <c r="E330" s="54">
        <f t="shared" si="37"/>
      </c>
      <c r="F330" s="55">
        <f>IF(C330="","",VLOOKUP(D330,$V$3:$W419,2))</f>
      </c>
      <c r="G330" s="56">
        <f t="shared" si="40"/>
      </c>
      <c r="H330" s="57">
        <f t="shared" si="38"/>
      </c>
      <c r="I330" s="56">
        <f t="shared" si="39"/>
      </c>
      <c r="J330" s="58">
        <f aca="true" t="shared" si="41" ref="J330:J364">B330</f>
        <v>321</v>
      </c>
      <c r="K330" s="78"/>
      <c r="L330" s="64">
        <f>IF(K330="","",VLOOKUP(D330,$X$15:$Y419,2))</f>
      </c>
      <c r="M330" s="66">
        <f t="shared" si="34"/>
      </c>
      <c r="N330" s="66">
        <f t="shared" si="35"/>
      </c>
      <c r="O330" s="65">
        <f t="shared" si="36"/>
      </c>
    </row>
    <row r="331" spans="1:15" ht="15" customHeight="1">
      <c r="A331" s="2"/>
      <c r="B331" s="59">
        <v>322</v>
      </c>
      <c r="C331" s="19"/>
      <c r="D331" s="19"/>
      <c r="E331" s="54">
        <f t="shared" si="37"/>
      </c>
      <c r="F331" s="55">
        <f>IF(C331="","",VLOOKUP(D331,$V$3:$W420,2))</f>
      </c>
      <c r="G331" s="56">
        <f t="shared" si="40"/>
      </c>
      <c r="H331" s="57">
        <f t="shared" si="38"/>
      </c>
      <c r="I331" s="56">
        <f t="shared" si="39"/>
      </c>
      <c r="J331" s="58">
        <f t="shared" si="41"/>
        <v>322</v>
      </c>
      <c r="K331" s="78"/>
      <c r="L331" s="64">
        <f>IF(K331="","",VLOOKUP(D331,$X$15:$Y420,2))</f>
      </c>
      <c r="M331" s="66">
        <f t="shared" si="34"/>
      </c>
      <c r="N331" s="66">
        <f t="shared" si="35"/>
      </c>
      <c r="O331" s="65">
        <f t="shared" si="36"/>
      </c>
    </row>
    <row r="332" spans="1:15" ht="15" customHeight="1">
      <c r="A332" s="2"/>
      <c r="B332" s="59">
        <v>323</v>
      </c>
      <c r="C332" s="19"/>
      <c r="D332" s="19"/>
      <c r="E332" s="54">
        <f t="shared" si="37"/>
      </c>
      <c r="F332" s="55">
        <f>IF(C332="","",VLOOKUP(D332,$V$3:$W421,2))</f>
      </c>
      <c r="G332" s="56">
        <f t="shared" si="40"/>
      </c>
      <c r="H332" s="57">
        <f t="shared" si="38"/>
      </c>
      <c r="I332" s="56">
        <f t="shared" si="39"/>
      </c>
      <c r="J332" s="58">
        <f t="shared" si="41"/>
        <v>323</v>
      </c>
      <c r="K332" s="78"/>
      <c r="L332" s="64">
        <f>IF(K332="","",VLOOKUP(D332,$X$15:$Y421,2))</f>
      </c>
      <c r="M332" s="66">
        <f aca="true" t="shared" si="42" ref="M332:M369">IF(K332="","",O331*E332*L332/365)</f>
      </c>
      <c r="N332" s="66">
        <f aca="true" t="shared" si="43" ref="N332:N369">IF(M332="","",K332-M332)</f>
      </c>
      <c r="O332" s="65">
        <f aca="true" t="shared" si="44" ref="O332:O369">IF(K332="","",O331-N332)</f>
      </c>
    </row>
    <row r="333" spans="1:15" ht="15" customHeight="1">
      <c r="A333" s="2"/>
      <c r="B333" s="59">
        <v>324</v>
      </c>
      <c r="C333" s="19"/>
      <c r="D333" s="19"/>
      <c r="E333" s="54">
        <f aca="true" t="shared" si="45" ref="E333:E369">IF(D333="","",D333-D332)</f>
      </c>
      <c r="F333" s="55">
        <f>IF(C333="","",VLOOKUP(D333,$V$3:$W422,2))</f>
      </c>
      <c r="G333" s="56">
        <f t="shared" si="40"/>
      </c>
      <c r="H333" s="57">
        <f aca="true" t="shared" si="46" ref="H333:H364">IF(C333="","",C333-G333)</f>
      </c>
      <c r="I333" s="56">
        <f aca="true" t="shared" si="47" ref="I333:I364">IF(C333="","",I332-H333)</f>
      </c>
      <c r="J333" s="58">
        <f t="shared" si="41"/>
        <v>324</v>
      </c>
      <c r="K333" s="78"/>
      <c r="L333" s="64">
        <f>IF(K333="","",VLOOKUP(D333,$X$15:$Y422,2))</f>
      </c>
      <c r="M333" s="66">
        <f t="shared" si="42"/>
      </c>
      <c r="N333" s="66">
        <f t="shared" si="43"/>
      </c>
      <c r="O333" s="65">
        <f t="shared" si="44"/>
      </c>
    </row>
    <row r="334" spans="1:15" ht="15" customHeight="1">
      <c r="A334" s="2"/>
      <c r="B334" s="59">
        <v>325</v>
      </c>
      <c r="C334" s="19"/>
      <c r="D334" s="19"/>
      <c r="E334" s="54">
        <f t="shared" si="45"/>
      </c>
      <c r="F334" s="55">
        <f>IF(C334="","",VLOOKUP(D334,$V$3:$W423,2))</f>
      </c>
      <c r="G334" s="56">
        <f t="shared" si="40"/>
      </c>
      <c r="H334" s="57">
        <f t="shared" si="46"/>
      </c>
      <c r="I334" s="56">
        <f t="shared" si="47"/>
      </c>
      <c r="J334" s="58">
        <f t="shared" si="41"/>
        <v>325</v>
      </c>
      <c r="K334" s="78"/>
      <c r="L334" s="64">
        <f>IF(K334="","",VLOOKUP(D334,$X$15:$Y423,2))</f>
      </c>
      <c r="M334" s="66">
        <f t="shared" si="42"/>
      </c>
      <c r="N334" s="66">
        <f t="shared" si="43"/>
      </c>
      <c r="O334" s="65">
        <f t="shared" si="44"/>
      </c>
    </row>
    <row r="335" spans="1:15" ht="15" customHeight="1">
      <c r="A335" s="2"/>
      <c r="B335" s="59">
        <v>326</v>
      </c>
      <c r="C335" s="19"/>
      <c r="D335" s="19"/>
      <c r="E335" s="54">
        <f t="shared" si="45"/>
      </c>
      <c r="F335" s="55">
        <f>IF(C335="","",VLOOKUP(D335,$V$3:$W424,2))</f>
      </c>
      <c r="G335" s="56">
        <f aca="true" t="shared" si="48" ref="G335:G369">IF(C335="","",I334*F335*E335/365)</f>
      </c>
      <c r="H335" s="57">
        <f t="shared" si="46"/>
      </c>
      <c r="I335" s="56">
        <f t="shared" si="47"/>
      </c>
      <c r="J335" s="58">
        <f t="shared" si="41"/>
        <v>326</v>
      </c>
      <c r="K335" s="78"/>
      <c r="L335" s="64">
        <f>IF(K335="","",VLOOKUP(D335,$X$15:$Y424,2))</f>
      </c>
      <c r="M335" s="66">
        <f t="shared" si="42"/>
      </c>
      <c r="N335" s="66">
        <f t="shared" si="43"/>
      </c>
      <c r="O335" s="65">
        <f t="shared" si="44"/>
      </c>
    </row>
    <row r="336" spans="1:15" ht="15" customHeight="1">
      <c r="A336" s="2"/>
      <c r="B336" s="59">
        <v>327</v>
      </c>
      <c r="C336" s="19"/>
      <c r="D336" s="19"/>
      <c r="E336" s="54">
        <f t="shared" si="45"/>
      </c>
      <c r="F336" s="55">
        <f>IF(C336="","",VLOOKUP(D336,$V$3:$W425,2))</f>
      </c>
      <c r="G336" s="56">
        <f t="shared" si="48"/>
      </c>
      <c r="H336" s="57">
        <f t="shared" si="46"/>
      </c>
      <c r="I336" s="56">
        <f t="shared" si="47"/>
      </c>
      <c r="J336" s="58">
        <f t="shared" si="41"/>
        <v>327</v>
      </c>
      <c r="K336" s="78"/>
      <c r="L336" s="64">
        <f>IF(K336="","",VLOOKUP(D336,$X$15:$Y425,2))</f>
      </c>
      <c r="M336" s="66">
        <f t="shared" si="42"/>
      </c>
      <c r="N336" s="66">
        <f t="shared" si="43"/>
      </c>
      <c r="O336" s="65">
        <f t="shared" si="44"/>
      </c>
    </row>
    <row r="337" spans="1:15" ht="15" customHeight="1">
      <c r="A337" s="2"/>
      <c r="B337" s="59">
        <v>328</v>
      </c>
      <c r="C337" s="19"/>
      <c r="D337" s="19"/>
      <c r="E337" s="54">
        <f t="shared" si="45"/>
      </c>
      <c r="F337" s="55">
        <f>IF(C337="","",VLOOKUP(D337,$V$3:$W426,2))</f>
      </c>
      <c r="G337" s="56">
        <f t="shared" si="48"/>
      </c>
      <c r="H337" s="57">
        <f t="shared" si="46"/>
      </c>
      <c r="I337" s="56">
        <f t="shared" si="47"/>
      </c>
      <c r="J337" s="58">
        <f t="shared" si="41"/>
        <v>328</v>
      </c>
      <c r="K337" s="78"/>
      <c r="L337" s="64">
        <f>IF(K337="","",VLOOKUP(D337,$X$15:$Y426,2))</f>
      </c>
      <c r="M337" s="66">
        <f t="shared" si="42"/>
      </c>
      <c r="N337" s="66">
        <f t="shared" si="43"/>
      </c>
      <c r="O337" s="65">
        <f t="shared" si="44"/>
      </c>
    </row>
    <row r="338" spans="1:15" ht="15" customHeight="1">
      <c r="A338" s="2"/>
      <c r="B338" s="59">
        <v>329</v>
      </c>
      <c r="C338" s="19"/>
      <c r="D338" s="19"/>
      <c r="E338" s="54">
        <f t="shared" si="45"/>
      </c>
      <c r="F338" s="55">
        <f>IF(C338="","",VLOOKUP(D338,$V$3:$W427,2))</f>
      </c>
      <c r="G338" s="56">
        <f t="shared" si="48"/>
      </c>
      <c r="H338" s="57">
        <f t="shared" si="46"/>
      </c>
      <c r="I338" s="56">
        <f t="shared" si="47"/>
      </c>
      <c r="J338" s="58">
        <f t="shared" si="41"/>
        <v>329</v>
      </c>
      <c r="K338" s="78"/>
      <c r="L338" s="64">
        <f>IF(K338="","",VLOOKUP(D338,$X$15:$Y427,2))</f>
      </c>
      <c r="M338" s="66">
        <f t="shared" si="42"/>
      </c>
      <c r="N338" s="66">
        <f t="shared" si="43"/>
      </c>
      <c r="O338" s="65">
        <f t="shared" si="44"/>
      </c>
    </row>
    <row r="339" spans="1:15" ht="15" customHeight="1">
      <c r="A339" s="2"/>
      <c r="B339" s="59">
        <v>330</v>
      </c>
      <c r="C339" s="19"/>
      <c r="D339" s="19"/>
      <c r="E339" s="54">
        <f t="shared" si="45"/>
      </c>
      <c r="F339" s="55">
        <f>IF(C339="","",VLOOKUP(D339,$V$3:$W428,2))</f>
      </c>
      <c r="G339" s="56">
        <f t="shared" si="48"/>
      </c>
      <c r="H339" s="57">
        <f t="shared" si="46"/>
      </c>
      <c r="I339" s="56">
        <f t="shared" si="47"/>
      </c>
      <c r="J339" s="58">
        <f t="shared" si="41"/>
        <v>330</v>
      </c>
      <c r="K339" s="78"/>
      <c r="L339" s="64">
        <f>IF(K339="","",VLOOKUP(D339,$X$15:$Y428,2))</f>
      </c>
      <c r="M339" s="66">
        <f t="shared" si="42"/>
      </c>
      <c r="N339" s="66">
        <f t="shared" si="43"/>
      </c>
      <c r="O339" s="65">
        <f t="shared" si="44"/>
      </c>
    </row>
    <row r="340" spans="1:15" ht="15" customHeight="1">
      <c r="A340" s="2"/>
      <c r="B340" s="59">
        <v>331</v>
      </c>
      <c r="C340" s="19"/>
      <c r="D340" s="19"/>
      <c r="E340" s="54">
        <f t="shared" si="45"/>
      </c>
      <c r="F340" s="55">
        <f>IF(C340="","",VLOOKUP(D340,$V$3:$W429,2))</f>
      </c>
      <c r="G340" s="56">
        <f t="shared" si="48"/>
      </c>
      <c r="H340" s="57">
        <f t="shared" si="46"/>
      </c>
      <c r="I340" s="56">
        <f t="shared" si="47"/>
      </c>
      <c r="J340" s="58">
        <f t="shared" si="41"/>
        <v>331</v>
      </c>
      <c r="K340" s="78"/>
      <c r="L340" s="64">
        <f>IF(K340="","",VLOOKUP(D340,$X$15:$Y429,2))</f>
      </c>
      <c r="M340" s="66">
        <f t="shared" si="42"/>
      </c>
      <c r="N340" s="66">
        <f t="shared" si="43"/>
      </c>
      <c r="O340" s="65">
        <f t="shared" si="44"/>
      </c>
    </row>
    <row r="341" spans="1:15" ht="15" customHeight="1">
      <c r="A341" s="2"/>
      <c r="B341" s="59">
        <v>332</v>
      </c>
      <c r="C341" s="19"/>
      <c r="D341" s="19"/>
      <c r="E341" s="54">
        <f t="shared" si="45"/>
      </c>
      <c r="F341" s="55">
        <f>IF(C341="","",VLOOKUP(D341,$V$3:$W430,2))</f>
      </c>
      <c r="G341" s="56">
        <f t="shared" si="48"/>
      </c>
      <c r="H341" s="57">
        <f t="shared" si="46"/>
      </c>
      <c r="I341" s="56">
        <f t="shared" si="47"/>
      </c>
      <c r="J341" s="58">
        <f t="shared" si="41"/>
        <v>332</v>
      </c>
      <c r="K341" s="78"/>
      <c r="L341" s="64">
        <f>IF(K341="","",VLOOKUP(D341,$X$15:$Y430,2))</f>
      </c>
      <c r="M341" s="66">
        <f t="shared" si="42"/>
      </c>
      <c r="N341" s="66">
        <f t="shared" si="43"/>
      </c>
      <c r="O341" s="65">
        <f t="shared" si="44"/>
      </c>
    </row>
    <row r="342" spans="1:15" ht="15" customHeight="1">
      <c r="A342" s="2"/>
      <c r="B342" s="59">
        <v>333</v>
      </c>
      <c r="C342" s="19"/>
      <c r="D342" s="19"/>
      <c r="E342" s="54">
        <f t="shared" si="45"/>
      </c>
      <c r="F342" s="55">
        <f>IF(C342="","",VLOOKUP(D342,$V$3:$W431,2))</f>
      </c>
      <c r="G342" s="56">
        <f t="shared" si="48"/>
      </c>
      <c r="H342" s="57">
        <f t="shared" si="46"/>
      </c>
      <c r="I342" s="56">
        <f t="shared" si="47"/>
      </c>
      <c r="J342" s="58">
        <f t="shared" si="41"/>
        <v>333</v>
      </c>
      <c r="K342" s="78"/>
      <c r="L342" s="64">
        <f>IF(K342="","",VLOOKUP(D342,$X$15:$Y431,2))</f>
      </c>
      <c r="M342" s="66">
        <f t="shared" si="42"/>
      </c>
      <c r="N342" s="66">
        <f t="shared" si="43"/>
      </c>
      <c r="O342" s="65">
        <f t="shared" si="44"/>
      </c>
    </row>
    <row r="343" spans="1:15" ht="15" customHeight="1">
      <c r="A343" s="2"/>
      <c r="B343" s="59">
        <v>334</v>
      </c>
      <c r="C343" s="19"/>
      <c r="D343" s="19"/>
      <c r="E343" s="54">
        <f t="shared" si="45"/>
      </c>
      <c r="F343" s="55">
        <f>IF(C343="","",VLOOKUP(D343,$V$3:$W432,2))</f>
      </c>
      <c r="G343" s="56">
        <f t="shared" si="48"/>
      </c>
      <c r="H343" s="57">
        <f t="shared" si="46"/>
      </c>
      <c r="I343" s="56">
        <f t="shared" si="47"/>
      </c>
      <c r="J343" s="58">
        <f t="shared" si="41"/>
        <v>334</v>
      </c>
      <c r="K343" s="78"/>
      <c r="L343" s="64">
        <f>IF(K343="","",VLOOKUP(D343,$X$15:$Y432,2))</f>
      </c>
      <c r="M343" s="66">
        <f t="shared" si="42"/>
      </c>
      <c r="N343" s="66">
        <f t="shared" si="43"/>
      </c>
      <c r="O343" s="65">
        <f t="shared" si="44"/>
      </c>
    </row>
    <row r="344" spans="1:15" ht="15" customHeight="1">
      <c r="A344" s="2"/>
      <c r="B344" s="59">
        <v>335</v>
      </c>
      <c r="C344" s="19"/>
      <c r="D344" s="19"/>
      <c r="E344" s="54">
        <f t="shared" si="45"/>
      </c>
      <c r="F344" s="55">
        <f>IF(C344="","",VLOOKUP(D344,$V$3:$W433,2))</f>
      </c>
      <c r="G344" s="56">
        <f t="shared" si="48"/>
      </c>
      <c r="H344" s="57">
        <f t="shared" si="46"/>
      </c>
      <c r="I344" s="56">
        <f t="shared" si="47"/>
      </c>
      <c r="J344" s="58">
        <f t="shared" si="41"/>
        <v>335</v>
      </c>
      <c r="K344" s="78"/>
      <c r="L344" s="64">
        <f>IF(K344="","",VLOOKUP(D344,$X$15:$Y433,2))</f>
      </c>
      <c r="M344" s="66">
        <f t="shared" si="42"/>
      </c>
      <c r="N344" s="66">
        <f t="shared" si="43"/>
      </c>
      <c r="O344" s="65">
        <f t="shared" si="44"/>
      </c>
    </row>
    <row r="345" spans="1:15" ht="15" customHeight="1">
      <c r="A345" s="2"/>
      <c r="B345" s="59">
        <v>336</v>
      </c>
      <c r="C345" s="19"/>
      <c r="D345" s="19"/>
      <c r="E345" s="54">
        <f t="shared" si="45"/>
      </c>
      <c r="F345" s="55">
        <f>IF(C345="","",VLOOKUP(D345,$V$3:$W434,2))</f>
      </c>
      <c r="G345" s="56">
        <f t="shared" si="48"/>
      </c>
      <c r="H345" s="57">
        <f t="shared" si="46"/>
      </c>
      <c r="I345" s="56">
        <f t="shared" si="47"/>
      </c>
      <c r="J345" s="58">
        <f t="shared" si="41"/>
        <v>336</v>
      </c>
      <c r="K345" s="78"/>
      <c r="L345" s="64">
        <f>IF(K345="","",VLOOKUP(D345,$X$15:$Y434,2))</f>
      </c>
      <c r="M345" s="66">
        <f t="shared" si="42"/>
      </c>
      <c r="N345" s="66">
        <f t="shared" si="43"/>
      </c>
      <c r="O345" s="65">
        <f t="shared" si="44"/>
      </c>
    </row>
    <row r="346" spans="1:15" ht="15" customHeight="1">
      <c r="A346" s="2"/>
      <c r="B346" s="59">
        <v>337</v>
      </c>
      <c r="C346" s="19"/>
      <c r="D346" s="19"/>
      <c r="E346" s="54">
        <f t="shared" si="45"/>
      </c>
      <c r="F346" s="55">
        <f>IF(C346="","",VLOOKUP(D346,$V$3:$W435,2))</f>
      </c>
      <c r="G346" s="56">
        <f t="shared" si="48"/>
      </c>
      <c r="H346" s="57">
        <f t="shared" si="46"/>
      </c>
      <c r="I346" s="56">
        <f t="shared" si="47"/>
      </c>
      <c r="J346" s="58">
        <f t="shared" si="41"/>
        <v>337</v>
      </c>
      <c r="K346" s="78"/>
      <c r="L346" s="64">
        <f>IF(K346="","",VLOOKUP(D346,$X$15:$Y435,2))</f>
      </c>
      <c r="M346" s="66">
        <f t="shared" si="42"/>
      </c>
      <c r="N346" s="66">
        <f t="shared" si="43"/>
      </c>
      <c r="O346" s="65">
        <f t="shared" si="44"/>
      </c>
    </row>
    <row r="347" spans="1:15" ht="15" customHeight="1">
      <c r="A347" s="2"/>
      <c r="B347" s="59">
        <v>338</v>
      </c>
      <c r="C347" s="19"/>
      <c r="D347" s="19"/>
      <c r="E347" s="54">
        <f t="shared" si="45"/>
      </c>
      <c r="F347" s="55">
        <f>IF(C347="","",VLOOKUP(D347,$V$3:$W436,2))</f>
      </c>
      <c r="G347" s="56">
        <f t="shared" si="48"/>
      </c>
      <c r="H347" s="57">
        <f t="shared" si="46"/>
      </c>
      <c r="I347" s="56">
        <f t="shared" si="47"/>
      </c>
      <c r="J347" s="58">
        <f t="shared" si="41"/>
        <v>338</v>
      </c>
      <c r="K347" s="78"/>
      <c r="L347" s="64">
        <f>IF(K347="","",VLOOKUP(D347,$X$15:$Y436,2))</f>
      </c>
      <c r="M347" s="66">
        <f t="shared" si="42"/>
      </c>
      <c r="N347" s="66">
        <f t="shared" si="43"/>
      </c>
      <c r="O347" s="65">
        <f t="shared" si="44"/>
      </c>
    </row>
    <row r="348" spans="1:15" ht="15" customHeight="1">
      <c r="A348" s="2"/>
      <c r="B348" s="59">
        <v>339</v>
      </c>
      <c r="C348" s="19"/>
      <c r="D348" s="19"/>
      <c r="E348" s="54">
        <f t="shared" si="45"/>
      </c>
      <c r="F348" s="55">
        <f>IF(C348="","",VLOOKUP(D348,$V$3:$W437,2))</f>
      </c>
      <c r="G348" s="56">
        <f t="shared" si="48"/>
      </c>
      <c r="H348" s="57">
        <f t="shared" si="46"/>
      </c>
      <c r="I348" s="56">
        <f t="shared" si="47"/>
      </c>
      <c r="J348" s="58">
        <f t="shared" si="41"/>
        <v>339</v>
      </c>
      <c r="K348" s="78"/>
      <c r="L348" s="64">
        <f>IF(K348="","",VLOOKUP(D348,$X$15:$Y437,2))</f>
      </c>
      <c r="M348" s="66">
        <f t="shared" si="42"/>
      </c>
      <c r="N348" s="66">
        <f t="shared" si="43"/>
      </c>
      <c r="O348" s="65">
        <f t="shared" si="44"/>
      </c>
    </row>
    <row r="349" spans="1:15" ht="15" customHeight="1">
      <c r="A349" s="2"/>
      <c r="B349" s="59">
        <v>340</v>
      </c>
      <c r="C349" s="19"/>
      <c r="D349" s="19"/>
      <c r="E349" s="54">
        <f t="shared" si="45"/>
      </c>
      <c r="F349" s="55">
        <f>IF(C349="","",VLOOKUP(D349,$V$3:$W438,2))</f>
      </c>
      <c r="G349" s="56">
        <f t="shared" si="48"/>
      </c>
      <c r="H349" s="57">
        <f t="shared" si="46"/>
      </c>
      <c r="I349" s="56">
        <f t="shared" si="47"/>
      </c>
      <c r="J349" s="58">
        <f t="shared" si="41"/>
        <v>340</v>
      </c>
      <c r="K349" s="78"/>
      <c r="L349" s="64">
        <f>IF(K349="","",VLOOKUP(D349,$X$15:$Y438,2))</f>
      </c>
      <c r="M349" s="66">
        <f t="shared" si="42"/>
      </c>
      <c r="N349" s="66">
        <f t="shared" si="43"/>
      </c>
      <c r="O349" s="65">
        <f t="shared" si="44"/>
      </c>
    </row>
    <row r="350" spans="1:15" ht="15" customHeight="1">
      <c r="A350" s="2"/>
      <c r="B350" s="59">
        <v>341</v>
      </c>
      <c r="C350" s="19"/>
      <c r="D350" s="19"/>
      <c r="E350" s="54">
        <f t="shared" si="45"/>
      </c>
      <c r="F350" s="55">
        <f>IF(C350="","",VLOOKUP(D350,$V$3:$W439,2))</f>
      </c>
      <c r="G350" s="56">
        <f t="shared" si="48"/>
      </c>
      <c r="H350" s="57">
        <f t="shared" si="46"/>
      </c>
      <c r="I350" s="56">
        <f t="shared" si="47"/>
      </c>
      <c r="J350" s="58">
        <f t="shared" si="41"/>
        <v>341</v>
      </c>
      <c r="K350" s="78"/>
      <c r="L350" s="64">
        <f>IF(K350="","",VLOOKUP(D350,$X$15:$Y439,2))</f>
      </c>
      <c r="M350" s="66">
        <f t="shared" si="42"/>
      </c>
      <c r="N350" s="66">
        <f t="shared" si="43"/>
      </c>
      <c r="O350" s="65">
        <f t="shared" si="44"/>
      </c>
    </row>
    <row r="351" spans="1:15" ht="15" customHeight="1">
      <c r="A351" s="2"/>
      <c r="B351" s="59">
        <v>342</v>
      </c>
      <c r="C351" s="19"/>
      <c r="D351" s="19"/>
      <c r="E351" s="54">
        <f t="shared" si="45"/>
      </c>
      <c r="F351" s="55">
        <f>IF(C351="","",VLOOKUP(D351,$V$3:$W440,2))</f>
      </c>
      <c r="G351" s="56">
        <f t="shared" si="48"/>
      </c>
      <c r="H351" s="57">
        <f t="shared" si="46"/>
      </c>
      <c r="I351" s="56">
        <f t="shared" si="47"/>
      </c>
      <c r="J351" s="58">
        <f t="shared" si="41"/>
        <v>342</v>
      </c>
      <c r="K351" s="78"/>
      <c r="L351" s="64">
        <f>IF(K351="","",VLOOKUP(D351,$X$15:$Y440,2))</f>
      </c>
      <c r="M351" s="66">
        <f t="shared" si="42"/>
      </c>
      <c r="N351" s="66">
        <f t="shared" si="43"/>
      </c>
      <c r="O351" s="65">
        <f t="shared" si="44"/>
      </c>
    </row>
    <row r="352" spans="1:15" ht="15" customHeight="1">
      <c r="A352" s="2"/>
      <c r="B352" s="59">
        <v>343</v>
      </c>
      <c r="C352" s="19"/>
      <c r="D352" s="19"/>
      <c r="E352" s="54">
        <f t="shared" si="45"/>
      </c>
      <c r="F352" s="55">
        <f>IF(C352="","",VLOOKUP(D352,$V$3:$W441,2))</f>
      </c>
      <c r="G352" s="56">
        <f t="shared" si="48"/>
      </c>
      <c r="H352" s="57">
        <f t="shared" si="46"/>
      </c>
      <c r="I352" s="56">
        <f t="shared" si="47"/>
      </c>
      <c r="J352" s="58">
        <f t="shared" si="41"/>
        <v>343</v>
      </c>
      <c r="K352" s="78"/>
      <c r="L352" s="64">
        <f>IF(K352="","",VLOOKUP(D352,$X$15:$Y441,2))</f>
      </c>
      <c r="M352" s="66">
        <f t="shared" si="42"/>
      </c>
      <c r="N352" s="66">
        <f t="shared" si="43"/>
      </c>
      <c r="O352" s="65">
        <f t="shared" si="44"/>
      </c>
    </row>
    <row r="353" spans="1:15" ht="15" customHeight="1">
      <c r="A353" s="2"/>
      <c r="B353" s="59">
        <v>344</v>
      </c>
      <c r="C353" s="19"/>
      <c r="D353" s="19"/>
      <c r="E353" s="54">
        <f t="shared" si="45"/>
      </c>
      <c r="F353" s="55">
        <f>IF(C353="","",VLOOKUP(D353,$V$3:$W442,2))</f>
      </c>
      <c r="G353" s="56">
        <f t="shared" si="48"/>
      </c>
      <c r="H353" s="57">
        <f t="shared" si="46"/>
      </c>
      <c r="I353" s="56">
        <f t="shared" si="47"/>
      </c>
      <c r="J353" s="58">
        <f t="shared" si="41"/>
        <v>344</v>
      </c>
      <c r="K353" s="78"/>
      <c r="L353" s="64">
        <f>IF(K353="","",VLOOKUP(D353,$X$15:$Y442,2))</f>
      </c>
      <c r="M353" s="66">
        <f t="shared" si="42"/>
      </c>
      <c r="N353" s="66">
        <f t="shared" si="43"/>
      </c>
      <c r="O353" s="65">
        <f t="shared" si="44"/>
      </c>
    </row>
    <row r="354" spans="1:15" ht="15" customHeight="1">
      <c r="A354" s="2"/>
      <c r="B354" s="59">
        <v>345</v>
      </c>
      <c r="C354" s="19"/>
      <c r="D354" s="19"/>
      <c r="E354" s="54">
        <f t="shared" si="45"/>
      </c>
      <c r="F354" s="55">
        <f>IF(C354="","",VLOOKUP(D354,$V$3:$W443,2))</f>
      </c>
      <c r="G354" s="56">
        <f t="shared" si="48"/>
      </c>
      <c r="H354" s="57">
        <f t="shared" si="46"/>
      </c>
      <c r="I354" s="56">
        <f t="shared" si="47"/>
      </c>
      <c r="J354" s="58">
        <f t="shared" si="41"/>
        <v>345</v>
      </c>
      <c r="K354" s="78"/>
      <c r="L354" s="64">
        <f>IF(K354="","",VLOOKUP(D354,$X$15:$Y443,2))</f>
      </c>
      <c r="M354" s="66">
        <f t="shared" si="42"/>
      </c>
      <c r="N354" s="66">
        <f t="shared" si="43"/>
      </c>
      <c r="O354" s="65">
        <f t="shared" si="44"/>
      </c>
    </row>
    <row r="355" spans="1:15" ht="15" customHeight="1">
      <c r="A355" s="2"/>
      <c r="B355" s="59">
        <v>346</v>
      </c>
      <c r="C355" s="19"/>
      <c r="D355" s="19"/>
      <c r="E355" s="54">
        <f t="shared" si="45"/>
      </c>
      <c r="F355" s="55">
        <f>IF(C355="","",VLOOKUP(D355,$V$3:$W444,2))</f>
      </c>
      <c r="G355" s="56">
        <f t="shared" si="48"/>
      </c>
      <c r="H355" s="57">
        <f t="shared" si="46"/>
      </c>
      <c r="I355" s="56">
        <f t="shared" si="47"/>
      </c>
      <c r="J355" s="58">
        <f t="shared" si="41"/>
        <v>346</v>
      </c>
      <c r="K355" s="78"/>
      <c r="L355" s="64">
        <f>IF(K355="","",VLOOKUP(D355,$X$15:$Y444,2))</f>
      </c>
      <c r="M355" s="66">
        <f t="shared" si="42"/>
      </c>
      <c r="N355" s="66">
        <f t="shared" si="43"/>
      </c>
      <c r="O355" s="65">
        <f t="shared" si="44"/>
      </c>
    </row>
    <row r="356" spans="1:15" ht="15" customHeight="1">
      <c r="A356" s="2"/>
      <c r="B356" s="59">
        <v>347</v>
      </c>
      <c r="C356" s="19"/>
      <c r="D356" s="19"/>
      <c r="E356" s="54">
        <f t="shared" si="45"/>
      </c>
      <c r="F356" s="55">
        <f>IF(C356="","",VLOOKUP(D356,$V$3:$W445,2))</f>
      </c>
      <c r="G356" s="56">
        <f t="shared" si="48"/>
      </c>
      <c r="H356" s="57">
        <f t="shared" si="46"/>
      </c>
      <c r="I356" s="56">
        <f t="shared" si="47"/>
      </c>
      <c r="J356" s="58">
        <f t="shared" si="41"/>
        <v>347</v>
      </c>
      <c r="K356" s="78"/>
      <c r="L356" s="64">
        <f>IF(K356="","",VLOOKUP(D356,$X$15:$Y445,2))</f>
      </c>
      <c r="M356" s="66">
        <f t="shared" si="42"/>
      </c>
      <c r="N356" s="66">
        <f t="shared" si="43"/>
      </c>
      <c r="O356" s="65">
        <f t="shared" si="44"/>
      </c>
    </row>
    <row r="357" spans="1:15" ht="15" customHeight="1">
      <c r="A357" s="2"/>
      <c r="B357" s="59">
        <v>348</v>
      </c>
      <c r="C357" s="19"/>
      <c r="D357" s="19"/>
      <c r="E357" s="54">
        <f t="shared" si="45"/>
      </c>
      <c r="F357" s="55">
        <f>IF(C357="","",VLOOKUP(D357,$V$3:$W446,2))</f>
      </c>
      <c r="G357" s="56">
        <f t="shared" si="48"/>
      </c>
      <c r="H357" s="57">
        <f t="shared" si="46"/>
      </c>
      <c r="I357" s="56">
        <f t="shared" si="47"/>
      </c>
      <c r="J357" s="58">
        <f t="shared" si="41"/>
        <v>348</v>
      </c>
      <c r="K357" s="78"/>
      <c r="L357" s="64">
        <f>IF(K357="","",VLOOKUP(D357,$X$15:$Y446,2))</f>
      </c>
      <c r="M357" s="66">
        <f t="shared" si="42"/>
      </c>
      <c r="N357" s="66">
        <f t="shared" si="43"/>
      </c>
      <c r="O357" s="65">
        <f t="shared" si="44"/>
      </c>
    </row>
    <row r="358" spans="1:15" ht="15" customHeight="1">
      <c r="A358" s="2"/>
      <c r="B358" s="59">
        <v>349</v>
      </c>
      <c r="C358" s="19"/>
      <c r="D358" s="19"/>
      <c r="E358" s="54">
        <f t="shared" si="45"/>
      </c>
      <c r="F358" s="55">
        <f>IF(C358="","",VLOOKUP(D358,$V$3:$W447,2))</f>
      </c>
      <c r="G358" s="56">
        <f t="shared" si="48"/>
      </c>
      <c r="H358" s="57">
        <f t="shared" si="46"/>
      </c>
      <c r="I358" s="56">
        <f t="shared" si="47"/>
      </c>
      <c r="J358" s="58">
        <f t="shared" si="41"/>
        <v>349</v>
      </c>
      <c r="K358" s="78"/>
      <c r="L358" s="64">
        <f>IF(K358="","",VLOOKUP(D358,$X$15:$Y447,2))</f>
      </c>
      <c r="M358" s="66">
        <f t="shared" si="42"/>
      </c>
      <c r="N358" s="66">
        <f t="shared" si="43"/>
      </c>
      <c r="O358" s="65">
        <f t="shared" si="44"/>
      </c>
    </row>
    <row r="359" spans="1:15" ht="15" customHeight="1">
      <c r="A359" s="2"/>
      <c r="B359" s="59">
        <v>350</v>
      </c>
      <c r="C359" s="19"/>
      <c r="D359" s="19"/>
      <c r="E359" s="54">
        <f t="shared" si="45"/>
      </c>
      <c r="F359" s="55">
        <f>IF(C359="","",VLOOKUP(D359,$V$3:$W448,2))</f>
      </c>
      <c r="G359" s="56">
        <f t="shared" si="48"/>
      </c>
      <c r="H359" s="57">
        <f t="shared" si="46"/>
      </c>
      <c r="I359" s="56">
        <f t="shared" si="47"/>
      </c>
      <c r="J359" s="58">
        <f t="shared" si="41"/>
        <v>350</v>
      </c>
      <c r="K359" s="78"/>
      <c r="L359" s="64">
        <f>IF(K359="","",VLOOKUP(D359,$X$15:$Y448,2))</f>
      </c>
      <c r="M359" s="66">
        <f t="shared" si="42"/>
      </c>
      <c r="N359" s="66">
        <f t="shared" si="43"/>
      </c>
      <c r="O359" s="65">
        <f t="shared" si="44"/>
      </c>
    </row>
    <row r="360" spans="1:15" ht="15" customHeight="1">
      <c r="A360" s="2"/>
      <c r="B360" s="59">
        <v>351</v>
      </c>
      <c r="C360" s="19"/>
      <c r="D360" s="19"/>
      <c r="E360" s="54">
        <f t="shared" si="45"/>
      </c>
      <c r="F360" s="55">
        <f>IF(C360="","",VLOOKUP(D360,$V$3:$W449,2))</f>
      </c>
      <c r="G360" s="56">
        <f t="shared" si="48"/>
      </c>
      <c r="H360" s="57">
        <f t="shared" si="46"/>
      </c>
      <c r="I360" s="56">
        <f t="shared" si="47"/>
      </c>
      <c r="J360" s="58">
        <f t="shared" si="41"/>
        <v>351</v>
      </c>
      <c r="K360" s="78"/>
      <c r="L360" s="64">
        <f>IF(K360="","",VLOOKUP(D360,$X$15:$Y449,2))</f>
      </c>
      <c r="M360" s="66">
        <f t="shared" si="42"/>
      </c>
      <c r="N360" s="66">
        <f t="shared" si="43"/>
      </c>
      <c r="O360" s="65">
        <f t="shared" si="44"/>
      </c>
    </row>
    <row r="361" spans="1:15" ht="15" customHeight="1">
      <c r="A361" s="2"/>
      <c r="B361" s="59">
        <v>352</v>
      </c>
      <c r="C361" s="19"/>
      <c r="D361" s="19"/>
      <c r="E361" s="54">
        <f t="shared" si="45"/>
      </c>
      <c r="F361" s="55">
        <f>IF(C361="","",VLOOKUP(D361,$V$3:$W450,2))</f>
      </c>
      <c r="G361" s="56">
        <f t="shared" si="48"/>
      </c>
      <c r="H361" s="57">
        <f t="shared" si="46"/>
      </c>
      <c r="I361" s="56">
        <f t="shared" si="47"/>
      </c>
      <c r="J361" s="58">
        <f t="shared" si="41"/>
        <v>352</v>
      </c>
      <c r="K361" s="78"/>
      <c r="L361" s="64">
        <f>IF(K361="","",VLOOKUP(D361,$X$15:$Y450,2))</f>
      </c>
      <c r="M361" s="66">
        <f t="shared" si="42"/>
      </c>
      <c r="N361" s="66">
        <f t="shared" si="43"/>
      </c>
      <c r="O361" s="65">
        <f t="shared" si="44"/>
      </c>
    </row>
    <row r="362" spans="1:15" ht="15" customHeight="1">
      <c r="A362" s="2"/>
      <c r="B362" s="59">
        <v>353</v>
      </c>
      <c r="C362" s="19"/>
      <c r="D362" s="19"/>
      <c r="E362" s="54">
        <f t="shared" si="45"/>
      </c>
      <c r="F362" s="55">
        <f>IF(C362="","",VLOOKUP(D362,$V$3:$W451,2))</f>
      </c>
      <c r="G362" s="56">
        <f t="shared" si="48"/>
      </c>
      <c r="H362" s="57">
        <f t="shared" si="46"/>
      </c>
      <c r="I362" s="56">
        <f t="shared" si="47"/>
      </c>
      <c r="J362" s="58">
        <f t="shared" si="41"/>
        <v>353</v>
      </c>
      <c r="K362" s="78"/>
      <c r="L362" s="64">
        <f>IF(K362="","",VLOOKUP(D362,$X$15:$Y451,2))</f>
      </c>
      <c r="M362" s="66">
        <f t="shared" si="42"/>
      </c>
      <c r="N362" s="66">
        <f t="shared" si="43"/>
      </c>
      <c r="O362" s="65">
        <f t="shared" si="44"/>
      </c>
    </row>
    <row r="363" spans="1:15" ht="15" customHeight="1">
      <c r="A363" s="2"/>
      <c r="B363" s="59">
        <v>354</v>
      </c>
      <c r="C363" s="19"/>
      <c r="D363" s="19"/>
      <c r="E363" s="54">
        <f t="shared" si="45"/>
      </c>
      <c r="F363" s="55">
        <f>IF(C363="","",VLOOKUP(D363,$V$3:$W452,2))</f>
      </c>
      <c r="G363" s="56">
        <f t="shared" si="48"/>
      </c>
      <c r="H363" s="57">
        <f t="shared" si="46"/>
      </c>
      <c r="I363" s="56">
        <f t="shared" si="47"/>
      </c>
      <c r="J363" s="58">
        <f t="shared" si="41"/>
        <v>354</v>
      </c>
      <c r="K363" s="78"/>
      <c r="L363" s="64">
        <f>IF(K363="","",VLOOKUP(D363,$X$15:$Y452,2))</f>
      </c>
      <c r="M363" s="66">
        <f t="shared" si="42"/>
      </c>
      <c r="N363" s="66">
        <f t="shared" si="43"/>
      </c>
      <c r="O363" s="65">
        <f t="shared" si="44"/>
      </c>
    </row>
    <row r="364" spans="1:15" ht="15" customHeight="1">
      <c r="A364" s="2"/>
      <c r="B364" s="59">
        <v>355</v>
      </c>
      <c r="C364" s="19"/>
      <c r="D364" s="19"/>
      <c r="E364" s="54">
        <f t="shared" si="45"/>
      </c>
      <c r="F364" s="55">
        <f>IF(C364="","",VLOOKUP(D364,$V$3:$W453,2))</f>
      </c>
      <c r="G364" s="56">
        <f t="shared" si="48"/>
      </c>
      <c r="H364" s="57">
        <f t="shared" si="46"/>
      </c>
      <c r="I364" s="56">
        <f t="shared" si="47"/>
      </c>
      <c r="J364" s="58">
        <f t="shared" si="41"/>
        <v>355</v>
      </c>
      <c r="K364" s="78"/>
      <c r="L364" s="64">
        <f>IF(K364="","",VLOOKUP(D364,$X$15:$Y453,2))</f>
      </c>
      <c r="M364" s="66">
        <f t="shared" si="42"/>
      </c>
      <c r="N364" s="66">
        <f t="shared" si="43"/>
      </c>
      <c r="O364" s="65">
        <f t="shared" si="44"/>
      </c>
    </row>
    <row r="365" spans="1:15" ht="15" customHeight="1">
      <c r="A365" s="2"/>
      <c r="B365" s="59">
        <v>356</v>
      </c>
      <c r="C365" s="19"/>
      <c r="D365" s="19"/>
      <c r="E365" s="54">
        <f t="shared" si="45"/>
      </c>
      <c r="F365" s="55">
        <f>IF(C365="","",VLOOKUP(D365,$V$3:$W454,2))</f>
      </c>
      <c r="G365" s="56">
        <f t="shared" si="48"/>
      </c>
      <c r="H365" s="57">
        <f>IF(C365="","",C365-G365)</f>
      </c>
      <c r="I365" s="56">
        <f>IF(C365="","",I364-H365)</f>
      </c>
      <c r="J365" s="58">
        <f>B365</f>
        <v>356</v>
      </c>
      <c r="K365" s="78"/>
      <c r="L365" s="64">
        <f>IF(K365="","",VLOOKUP(D365,$X$15:$Y454,2))</f>
      </c>
      <c r="M365" s="66">
        <f t="shared" si="42"/>
      </c>
      <c r="N365" s="66">
        <f t="shared" si="43"/>
      </c>
      <c r="O365" s="65">
        <f t="shared" si="44"/>
      </c>
    </row>
    <row r="366" spans="1:15" ht="15" customHeight="1">
      <c r="A366" s="2"/>
      <c r="B366" s="59">
        <v>357</v>
      </c>
      <c r="C366" s="19"/>
      <c r="D366" s="19"/>
      <c r="E366" s="54">
        <f t="shared" si="45"/>
      </c>
      <c r="F366" s="55">
        <f>IF(C366="","",VLOOKUP(D366,$V$3:$W455,2))</f>
      </c>
      <c r="G366" s="56">
        <f t="shared" si="48"/>
      </c>
      <c r="H366" s="57">
        <f>IF(C366="","",C366-G366)</f>
      </c>
      <c r="I366" s="56">
        <f>IF(C366="","",I365-H366)</f>
      </c>
      <c r="J366" s="58">
        <f>B366</f>
        <v>357</v>
      </c>
      <c r="K366" s="78"/>
      <c r="L366" s="64">
        <f>IF(K366="","",VLOOKUP(D366,$X$15:$Y455,2))</f>
      </c>
      <c r="M366" s="66">
        <f t="shared" si="42"/>
      </c>
      <c r="N366" s="66">
        <f t="shared" si="43"/>
      </c>
      <c r="O366" s="65">
        <f t="shared" si="44"/>
      </c>
    </row>
    <row r="367" spans="1:15" ht="15" customHeight="1">
      <c r="A367" s="2"/>
      <c r="B367" s="59">
        <v>358</v>
      </c>
      <c r="C367" s="19"/>
      <c r="D367" s="19"/>
      <c r="E367" s="54">
        <f t="shared" si="45"/>
      </c>
      <c r="F367" s="55">
        <f>IF(C367="","",VLOOKUP(D367,$V$3:$W456,2))</f>
      </c>
      <c r="G367" s="56">
        <f t="shared" si="48"/>
      </c>
      <c r="H367" s="57">
        <f>IF(C367="","",C367-G367)</f>
      </c>
      <c r="I367" s="56">
        <f>IF(C367="","",I366-H367)</f>
      </c>
      <c r="J367" s="58">
        <f>B367</f>
        <v>358</v>
      </c>
      <c r="K367" s="78"/>
      <c r="L367" s="64">
        <f>IF(K367="","",VLOOKUP(D367,$X$15:$Y456,2))</f>
      </c>
      <c r="M367" s="66">
        <f t="shared" si="42"/>
      </c>
      <c r="N367" s="66">
        <f t="shared" si="43"/>
      </c>
      <c r="O367" s="65">
        <f t="shared" si="44"/>
      </c>
    </row>
    <row r="368" spans="1:15" ht="15" customHeight="1">
      <c r="A368" s="2"/>
      <c r="B368" s="59">
        <v>359</v>
      </c>
      <c r="C368" s="19"/>
      <c r="D368" s="19"/>
      <c r="E368" s="54">
        <f t="shared" si="45"/>
      </c>
      <c r="F368" s="55">
        <f>IF(C368="","",VLOOKUP(D368,$V$3:$W457,2))</f>
      </c>
      <c r="G368" s="56">
        <f t="shared" si="48"/>
      </c>
      <c r="H368" s="57">
        <f>IF(C368="","",C368-G368)</f>
      </c>
      <c r="I368" s="56">
        <f>IF(C368="","",I367-H368)</f>
      </c>
      <c r="J368" s="58">
        <f>B368</f>
        <v>359</v>
      </c>
      <c r="K368" s="78"/>
      <c r="L368" s="64">
        <f>IF(K368="","",VLOOKUP(D368,$X$15:$Y457,2))</f>
      </c>
      <c r="M368" s="66">
        <f t="shared" si="42"/>
      </c>
      <c r="N368" s="66">
        <f t="shared" si="43"/>
      </c>
      <c r="O368" s="65">
        <f t="shared" si="44"/>
      </c>
    </row>
    <row r="369" spans="1:15" ht="15" customHeight="1">
      <c r="A369" s="2"/>
      <c r="B369" s="59">
        <v>360</v>
      </c>
      <c r="C369" s="19"/>
      <c r="D369" s="19"/>
      <c r="E369" s="54">
        <f t="shared" si="45"/>
      </c>
      <c r="F369" s="55">
        <f>IF(C369="","",VLOOKUP(D369,$V$3:$W458,2))</f>
      </c>
      <c r="G369" s="56">
        <f t="shared" si="48"/>
      </c>
      <c r="H369" s="57">
        <f>IF(C369="","",C369-G369)</f>
      </c>
      <c r="I369" s="56">
        <f>IF(C369="","",I368-H369)</f>
      </c>
      <c r="J369" s="58">
        <f>B369</f>
        <v>360</v>
      </c>
      <c r="K369" s="78"/>
      <c r="L369" s="64">
        <f>IF(K369="","",VLOOKUP(D369,$X$15:$Y458,2))</f>
      </c>
      <c r="M369" s="66">
        <f t="shared" si="42"/>
      </c>
      <c r="N369" s="66">
        <f t="shared" si="43"/>
      </c>
      <c r="O369" s="65">
        <f t="shared" si="44"/>
      </c>
    </row>
  </sheetData>
  <sheetProtection/>
  <mergeCells count="7">
    <mergeCell ref="B7:D7"/>
    <mergeCell ref="V2:W2"/>
    <mergeCell ref="X2:Y2"/>
    <mergeCell ref="N3:O3"/>
    <mergeCell ref="B5:C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2137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J5" sqref="J5:K5"/>
    </sheetView>
  </sheetViews>
  <sheetFormatPr defaultColWidth="9.140625" defaultRowHeight="12.75"/>
  <cols>
    <col min="1" max="1" width="2.00390625" style="3" customWidth="1"/>
    <col min="2" max="2" width="6.28125" style="0" customWidth="1"/>
    <col min="3" max="3" width="16.00390625" style="0" customWidth="1"/>
    <col min="4" max="4" width="13.421875" style="0" customWidth="1"/>
    <col min="5" max="5" width="7.7109375" style="0" customWidth="1"/>
    <col min="6" max="6" width="8.28125" style="0" customWidth="1"/>
    <col min="7" max="7" width="13.28125" style="0" customWidth="1"/>
    <col min="8" max="8" width="12.57421875" style="0" customWidth="1"/>
    <col min="9" max="9" width="14.421875" style="0" customWidth="1"/>
    <col min="10" max="10" width="5.140625" style="0" customWidth="1"/>
    <col min="11" max="11" width="15.00390625" style="0" customWidth="1"/>
    <col min="12" max="12" width="10.00390625" style="0" customWidth="1"/>
    <col min="13" max="13" width="12.140625" style="0" customWidth="1"/>
    <col min="14" max="14" width="13.28125" style="0" customWidth="1"/>
    <col min="15" max="15" width="13.57421875" style="0" customWidth="1"/>
    <col min="16" max="16" width="11.57421875" style="0" customWidth="1"/>
    <col min="17" max="17" width="8.28125" style="0" customWidth="1"/>
    <col min="18" max="19" width="11.57421875" style="0" customWidth="1"/>
    <col min="20" max="20" width="12.57421875" style="0" customWidth="1"/>
    <col min="22" max="22" width="11.140625" style="0" customWidth="1"/>
    <col min="23" max="23" width="10.57421875" style="0" customWidth="1"/>
    <col min="24" max="24" width="12.8515625" style="0" customWidth="1"/>
    <col min="25" max="25" width="10.28125" style="0" customWidth="1"/>
    <col min="26" max="26" width="12.421875" style="0" customWidth="1"/>
    <col min="27" max="27" width="9.421875" style="0" customWidth="1"/>
    <col min="28" max="28" width="10.28125" style="0" customWidth="1"/>
    <col min="29" max="29" width="12.00390625" style="0" customWidth="1"/>
  </cols>
  <sheetData>
    <row r="1" ht="6" customHeight="1"/>
    <row r="2" spans="1:29" s="1" customFormat="1" ht="15" customHeight="1">
      <c r="A2" s="5"/>
      <c r="B2" s="38"/>
      <c r="C2" s="39"/>
      <c r="D2" s="39"/>
      <c r="E2" s="40"/>
      <c r="F2" s="41"/>
      <c r="G2" s="41"/>
      <c r="H2" s="41"/>
      <c r="I2" s="41"/>
      <c r="J2" s="41"/>
      <c r="K2" s="41"/>
      <c r="L2" s="42"/>
      <c r="M2" s="42"/>
      <c r="N2" s="42"/>
      <c r="O2" s="43"/>
      <c r="P2" s="4"/>
      <c r="Q2" s="4"/>
      <c r="R2" s="4"/>
      <c r="S2" s="4"/>
      <c r="T2" s="4"/>
      <c r="V2" s="126" t="s">
        <v>21</v>
      </c>
      <c r="W2" s="127"/>
      <c r="X2" s="119" t="s">
        <v>26</v>
      </c>
      <c r="Y2" s="157"/>
      <c r="Z2" s="147" t="s">
        <v>36</v>
      </c>
      <c r="AA2" s="148" t="s">
        <v>35</v>
      </c>
      <c r="AB2" s="164"/>
      <c r="AC2" s="165"/>
    </row>
    <row r="3" spans="1:29" s="1" customFormat="1" ht="15.75" customHeight="1">
      <c r="A3" s="6"/>
      <c r="B3" s="44" t="s">
        <v>37</v>
      </c>
      <c r="C3" s="20"/>
      <c r="D3" s="20"/>
      <c r="E3" s="20"/>
      <c r="F3" s="20"/>
      <c r="G3" s="20"/>
      <c r="H3" s="20"/>
      <c r="I3" s="20"/>
      <c r="J3" s="24"/>
      <c r="K3" s="21"/>
      <c r="L3" s="23"/>
      <c r="M3" s="128" t="s">
        <v>32</v>
      </c>
      <c r="N3" s="128"/>
      <c r="O3" s="129"/>
      <c r="P3" s="4"/>
      <c r="Q3" s="68"/>
      <c r="R3" s="68"/>
      <c r="S3" s="68"/>
      <c r="T3" s="69"/>
      <c r="V3" s="90">
        <v>37953</v>
      </c>
      <c r="W3" s="91">
        <v>0.125</v>
      </c>
      <c r="X3" s="97" t="s">
        <v>25</v>
      </c>
      <c r="Y3" s="158">
        <v>0.0025</v>
      </c>
      <c r="Z3" s="162">
        <v>38355</v>
      </c>
      <c r="AA3" s="163">
        <v>9.61</v>
      </c>
      <c r="AC3" s="146"/>
    </row>
    <row r="4" spans="1:29" s="1" customFormat="1" ht="15.75" customHeight="1" thickBot="1">
      <c r="A4" s="6"/>
      <c r="B4" s="45"/>
      <c r="C4" s="21"/>
      <c r="D4" s="25"/>
      <c r="E4" s="25"/>
      <c r="F4" s="26"/>
      <c r="G4" s="26"/>
      <c r="H4" s="21"/>
      <c r="I4" s="22"/>
      <c r="J4" s="27"/>
      <c r="K4" s="21"/>
      <c r="L4" s="21"/>
      <c r="M4" s="21"/>
      <c r="N4" s="21"/>
      <c r="O4" s="46"/>
      <c r="Q4" s="68"/>
      <c r="R4" s="68"/>
      <c r="S4" s="68"/>
      <c r="T4" s="69"/>
      <c r="V4" s="92">
        <v>37987</v>
      </c>
      <c r="W4" s="93">
        <v>0.125</v>
      </c>
      <c r="X4" s="88">
        <f>V4</f>
        <v>37987</v>
      </c>
      <c r="Y4" s="159">
        <v>0.0025</v>
      </c>
      <c r="Z4" s="162">
        <v>38356</v>
      </c>
      <c r="AA4" s="163">
        <v>9.58</v>
      </c>
      <c r="AC4" s="146"/>
    </row>
    <row r="5" spans="1:29" s="1" customFormat="1" ht="15.75" customHeight="1" thickBot="1">
      <c r="A5" s="7"/>
      <c r="B5" s="123" t="s">
        <v>1</v>
      </c>
      <c r="C5" s="124"/>
      <c r="D5" s="10">
        <f>'Deviza-Kölcsön elszámolása'!D5</f>
        <v>10000000</v>
      </c>
      <c r="E5" s="28" t="s">
        <v>0</v>
      </c>
      <c r="F5" s="105">
        <v>0.0415</v>
      </c>
      <c r="G5" s="106" t="s">
        <v>30</v>
      </c>
      <c r="H5" s="107">
        <v>0.5</v>
      </c>
      <c r="I5" s="30" t="s">
        <v>31</v>
      </c>
      <c r="J5" s="125"/>
      <c r="K5" s="125"/>
      <c r="L5" s="125" t="s">
        <v>4</v>
      </c>
      <c r="M5" s="125"/>
      <c r="N5" s="74">
        <v>39178</v>
      </c>
      <c r="O5" s="73"/>
      <c r="Q5" s="68"/>
      <c r="R5" s="68"/>
      <c r="S5" s="68"/>
      <c r="T5" s="69"/>
      <c r="V5" s="92">
        <v>38169</v>
      </c>
      <c r="W5" s="93">
        <v>0.115</v>
      </c>
      <c r="X5" s="88">
        <f aca="true" t="shared" si="0" ref="X5:X23">V5</f>
        <v>38169</v>
      </c>
      <c r="Y5" s="159">
        <v>0.005</v>
      </c>
      <c r="Z5" s="162">
        <v>38357</v>
      </c>
      <c r="AA5" s="163">
        <v>9.57</v>
      </c>
      <c r="AC5" s="146"/>
    </row>
    <row r="6" spans="1:29" s="1" customFormat="1" ht="15" customHeight="1">
      <c r="A6" s="8"/>
      <c r="B6" s="47"/>
      <c r="C6" s="48"/>
      <c r="D6" s="49"/>
      <c r="E6" s="50"/>
      <c r="F6" s="51"/>
      <c r="G6" s="51"/>
      <c r="H6" s="50"/>
      <c r="I6" s="50"/>
      <c r="J6" s="52"/>
      <c r="K6" s="52"/>
      <c r="L6" s="52"/>
      <c r="M6" s="52"/>
      <c r="N6" s="52"/>
      <c r="O6" s="53"/>
      <c r="Q6" s="68"/>
      <c r="R6" s="68"/>
      <c r="S6" s="68"/>
      <c r="T6" s="69"/>
      <c r="V6" s="92">
        <v>38353</v>
      </c>
      <c r="W6" s="93">
        <v>0.095</v>
      </c>
      <c r="X6" s="88">
        <f t="shared" si="0"/>
        <v>38353</v>
      </c>
      <c r="Y6" s="159">
        <v>0.0075</v>
      </c>
      <c r="Z6" s="162">
        <v>38358</v>
      </c>
      <c r="AA6" s="163">
        <v>9.55</v>
      </c>
      <c r="AC6" s="146"/>
    </row>
    <row r="7" spans="1:29" s="1" customFormat="1" ht="19.5" customHeight="1">
      <c r="A7" s="8"/>
      <c r="B7" s="116" t="s">
        <v>5</v>
      </c>
      <c r="C7" s="116"/>
      <c r="D7" s="116"/>
      <c r="E7" s="32" t="s">
        <v>8</v>
      </c>
      <c r="F7" s="86" t="s">
        <v>27</v>
      </c>
      <c r="G7" s="31" t="s">
        <v>10</v>
      </c>
      <c r="H7" s="31" t="s">
        <v>11</v>
      </c>
      <c r="I7" s="31" t="s">
        <v>14</v>
      </c>
      <c r="J7" s="130"/>
      <c r="K7" s="131" t="s">
        <v>5</v>
      </c>
      <c r="L7" s="132" t="s">
        <v>33</v>
      </c>
      <c r="M7" s="132" t="str">
        <f>G7</f>
        <v>
Esedékes</v>
      </c>
      <c r="N7" s="132" t="str">
        <f>H7</f>
        <v>
Tőke</v>
      </c>
      <c r="O7" s="132" t="str">
        <f>I7</f>
        <v>
Aktuális tőke</v>
      </c>
      <c r="Q7" s="108"/>
      <c r="R7" s="111"/>
      <c r="S7" s="111"/>
      <c r="T7" s="111"/>
      <c r="V7" s="92">
        <v>38534</v>
      </c>
      <c r="W7" s="93">
        <v>0.07</v>
      </c>
      <c r="X7" s="88">
        <f t="shared" si="0"/>
        <v>38534</v>
      </c>
      <c r="Y7" s="159">
        <v>0.0075</v>
      </c>
      <c r="Z7" s="162">
        <v>38359</v>
      </c>
      <c r="AA7" s="163">
        <v>9.56</v>
      </c>
      <c r="AC7" s="146"/>
    </row>
    <row r="8" spans="1:29" s="1" customFormat="1" ht="15.75" customHeight="1">
      <c r="A8" s="8"/>
      <c r="B8" s="11" t="s">
        <v>6</v>
      </c>
      <c r="C8" s="35" t="s">
        <v>7</v>
      </c>
      <c r="D8" s="11" t="s">
        <v>18</v>
      </c>
      <c r="E8" s="12" t="s">
        <v>9</v>
      </c>
      <c r="F8" s="83" t="s">
        <v>28</v>
      </c>
      <c r="G8" s="14" t="s">
        <v>13</v>
      </c>
      <c r="H8" s="14" t="s">
        <v>12</v>
      </c>
      <c r="I8" s="13" t="s">
        <v>15</v>
      </c>
      <c r="J8" s="133"/>
      <c r="K8" s="134" t="s">
        <v>7</v>
      </c>
      <c r="L8" s="135" t="s">
        <v>34</v>
      </c>
      <c r="M8" s="136" t="str">
        <f>G8</f>
        <v>kamat</v>
      </c>
      <c r="N8" s="136" t="str">
        <f>H8</f>
        <v>törlesztés</v>
      </c>
      <c r="O8" s="133" t="str">
        <f>I8</f>
        <v>tartozás</v>
      </c>
      <c r="Q8" s="108"/>
      <c r="R8" s="112"/>
      <c r="S8" s="112"/>
      <c r="T8" s="113"/>
      <c r="V8" s="92">
        <v>38718</v>
      </c>
      <c r="W8" s="93">
        <v>0.06</v>
      </c>
      <c r="X8" s="88">
        <f t="shared" si="0"/>
        <v>38718</v>
      </c>
      <c r="Y8" s="159">
        <v>0.01</v>
      </c>
      <c r="Z8" s="162">
        <v>38362</v>
      </c>
      <c r="AA8" s="163">
        <v>9.56</v>
      </c>
      <c r="AC8" s="146"/>
    </row>
    <row r="9" spans="1:29" s="1" customFormat="1" ht="18.75" customHeight="1" thickBot="1">
      <c r="A9" s="8"/>
      <c r="B9" s="15"/>
      <c r="C9" s="18">
        <f>SUM(C11:C369)</f>
        <v>8865000</v>
      </c>
      <c r="D9" s="15"/>
      <c r="E9" s="16">
        <f>SUM(E11:E369)</f>
        <v>2254</v>
      </c>
      <c r="F9" s="17" t="s">
        <v>29</v>
      </c>
      <c r="G9" s="70">
        <f>SUM(G11:G369)</f>
        <v>1232982.2874863367</v>
      </c>
      <c r="H9" s="70">
        <f>SUM(H11:H369)</f>
        <v>7632017.712513661</v>
      </c>
      <c r="I9" s="70">
        <f>D5-H9</f>
        <v>2367982.287486339</v>
      </c>
      <c r="J9" s="137"/>
      <c r="K9" s="137">
        <f>SUM(K11:K369)</f>
        <v>8865000</v>
      </c>
      <c r="L9" s="138" t="s">
        <v>29</v>
      </c>
      <c r="M9" s="170">
        <f>SUM(M11:M369)</f>
        <v>3725945.097895806</v>
      </c>
      <c r="N9" s="171">
        <f>SUM(N11:N369)</f>
        <v>5139054.902104193</v>
      </c>
      <c r="O9" s="172">
        <f>D5-N9</f>
        <v>4860945.097895807</v>
      </c>
      <c r="Q9" s="108"/>
      <c r="R9" s="114"/>
      <c r="S9" s="114"/>
      <c r="T9" s="114"/>
      <c r="V9" s="92">
        <v>38899</v>
      </c>
      <c r="W9" s="93">
        <v>0.0625</v>
      </c>
      <c r="X9" s="88">
        <f t="shared" si="0"/>
        <v>38899</v>
      </c>
      <c r="Y9" s="159">
        <v>0.015</v>
      </c>
      <c r="Z9" s="162">
        <v>38363</v>
      </c>
      <c r="AA9" s="163">
        <v>9.52</v>
      </c>
      <c r="AC9" s="146"/>
    </row>
    <row r="10" spans="1:29" s="1" customFormat="1" ht="14.25" customHeight="1" thickTop="1">
      <c r="A10" s="8"/>
      <c r="B10" s="79">
        <v>1</v>
      </c>
      <c r="C10" s="56">
        <f>IF('Deviza-Kölcsön elszámolása'!C10="","",'Deviza-Kölcsön elszámolása'!C10)</f>
        <v>75000</v>
      </c>
      <c r="D10" s="115">
        <f>IF('Deviza-Kölcsön elszámolása'!D10="","",'Deviza-Kölcsön elszámolása'!D10)</f>
        <v>39212</v>
      </c>
      <c r="E10" s="54">
        <f>IF(D10="","",D10-N5)</f>
        <v>34</v>
      </c>
      <c r="F10" s="104">
        <f>F5</f>
        <v>0.0415</v>
      </c>
      <c r="G10" s="56">
        <f>IF(C10="","",D5*F10*E10/365)</f>
        <v>38657.53424657534</v>
      </c>
      <c r="H10" s="57">
        <f>IF(C10="","",C10-G10)</f>
        <v>36342.46575342466</v>
      </c>
      <c r="I10" s="56">
        <f>IF(C10="","",D5-H10)</f>
        <v>9963657.534246575</v>
      </c>
      <c r="J10" s="139">
        <f aca="true" t="shared" si="1" ref="J10:J26">B10</f>
        <v>1</v>
      </c>
      <c r="K10" s="140">
        <f>C10</f>
        <v>75000</v>
      </c>
      <c r="L10" s="141">
        <f>IF(K10="","",VLOOKUP(D10,$Z$3:$AA2500,2)/100)</f>
        <v>0.08</v>
      </c>
      <c r="M10" s="166">
        <f>IF(K10="","",D5*L10*E10/365)</f>
        <v>74520.54794520549</v>
      </c>
      <c r="N10" s="167">
        <f>IF(K10="","",K10-M10)</f>
        <v>479.45205479451397</v>
      </c>
      <c r="O10" s="169">
        <f>D5-N10</f>
        <v>9999520.547945205</v>
      </c>
      <c r="Q10" s="109"/>
      <c r="R10" s="110"/>
      <c r="S10" s="110"/>
      <c r="T10" s="110"/>
      <c r="V10" s="92">
        <v>39083</v>
      </c>
      <c r="W10" s="93">
        <v>0.08</v>
      </c>
      <c r="X10" s="88">
        <f t="shared" si="0"/>
        <v>39083</v>
      </c>
      <c r="Y10" s="159">
        <v>0.02</v>
      </c>
      <c r="Z10" s="162">
        <v>38364</v>
      </c>
      <c r="AA10" s="163">
        <v>9.54</v>
      </c>
      <c r="AC10" s="146"/>
    </row>
    <row r="11" spans="1:29" ht="15" customHeight="1">
      <c r="A11" s="2"/>
      <c r="B11" s="59">
        <v>2</v>
      </c>
      <c r="C11" s="56">
        <f>IF('Deviza-Kölcsön elszámolása'!C11="","",'Deviza-Kölcsön elszámolása'!C11)</f>
        <v>75000</v>
      </c>
      <c r="D11" s="115">
        <f>IF('Deviza-Kölcsön elszámolása'!D11="","",'Deviza-Kölcsön elszámolása'!D11)</f>
        <v>39243</v>
      </c>
      <c r="E11" s="54">
        <f>IF(D11="","",D11-D10)</f>
        <v>31</v>
      </c>
      <c r="F11" s="104">
        <f>F10</f>
        <v>0.0415</v>
      </c>
      <c r="G11" s="56">
        <f>IF(C11="","",I10*F11*E11/365)</f>
        <v>35118.48059673485</v>
      </c>
      <c r="H11" s="57">
        <f>IF(C11="","",C11-G11)</f>
        <v>39881.51940326515</v>
      </c>
      <c r="I11" s="56">
        <f>IF(C11="","",I10-H11)</f>
        <v>9923776.01484331</v>
      </c>
      <c r="J11" s="139">
        <f t="shared" si="1"/>
        <v>2</v>
      </c>
      <c r="K11" s="140">
        <f aca="true" t="shared" si="2" ref="K11:K74">C11</f>
        <v>75000</v>
      </c>
      <c r="L11" s="141">
        <f>IF(K11="","",VLOOKUP(D11,$Z$3:$AA2501,2)/100)</f>
        <v>0.08</v>
      </c>
      <c r="M11" s="166">
        <f>IF(K11="","",O10*L11*E11/365)</f>
        <v>67941.947832614</v>
      </c>
      <c r="N11" s="167">
        <f>IF(K11="","",K11-M11)</f>
        <v>7058.052167386006</v>
      </c>
      <c r="O11" s="168">
        <f>O10-N11</f>
        <v>9992462.49577782</v>
      </c>
      <c r="Q11" s="102"/>
      <c r="R11" s="103"/>
      <c r="S11" s="103"/>
      <c r="T11" s="103"/>
      <c r="V11" s="92">
        <v>39264</v>
      </c>
      <c r="W11" s="93">
        <v>0.08</v>
      </c>
      <c r="X11" s="88">
        <f t="shared" si="0"/>
        <v>39264</v>
      </c>
      <c r="Y11" s="159">
        <v>0.025</v>
      </c>
      <c r="Z11" s="151">
        <v>38365</v>
      </c>
      <c r="AA11" s="152">
        <v>9.51</v>
      </c>
      <c r="AB11" s="1"/>
      <c r="AC11" s="146"/>
    </row>
    <row r="12" spans="1:29" ht="15" customHeight="1">
      <c r="A12" s="2"/>
      <c r="B12" s="59">
        <v>3</v>
      </c>
      <c r="C12" s="56">
        <f>IF('Deviza-Kölcsön elszámolása'!C12="","",'Deviza-Kölcsön elszámolása'!C12)</f>
        <v>75000</v>
      </c>
      <c r="D12" s="115">
        <f>IF('Deviza-Kölcsön elszámolása'!D12="","",'Deviza-Kölcsön elszámolása'!D12)</f>
        <v>39273</v>
      </c>
      <c r="E12" s="54">
        <f aca="true" t="shared" si="3" ref="E12:E75">IF(D12="","",D12-D11)</f>
        <v>30</v>
      </c>
      <c r="F12" s="104">
        <f aca="true" t="shared" si="4" ref="F12:F76">F11</f>
        <v>0.0415</v>
      </c>
      <c r="G12" s="56">
        <f aca="true" t="shared" si="5" ref="G12:G75">IF(C12="","",I11*F12*E12/365)</f>
        <v>33849.59216021896</v>
      </c>
      <c r="H12" s="57">
        <f>IF(C12="","",C12-G12)</f>
        <v>41150.40783978104</v>
      </c>
      <c r="I12" s="56">
        <f>IF(C12="","",I11-H12)</f>
        <v>9882625.607003529</v>
      </c>
      <c r="J12" s="139">
        <f t="shared" si="1"/>
        <v>3</v>
      </c>
      <c r="K12" s="140">
        <f t="shared" si="2"/>
        <v>75000</v>
      </c>
      <c r="L12" s="141">
        <f>IF(K12="","",VLOOKUP(D12,$Z$3:$AA2502,2)/100)</f>
        <v>0.0775</v>
      </c>
      <c r="M12" s="166">
        <f aca="true" t="shared" si="6" ref="M12:M26">IF(K12="","",O11*L12*E12/365)</f>
        <v>63650.61726762583</v>
      </c>
      <c r="N12" s="167">
        <f aca="true" t="shared" si="7" ref="N12:N26">IF(K12="","",K12-M12)</f>
        <v>11349.382732374172</v>
      </c>
      <c r="O12" s="168">
        <f>O11-N12</f>
        <v>9981113.113045445</v>
      </c>
      <c r="Q12" s="102"/>
      <c r="R12" s="103"/>
      <c r="S12" s="103"/>
      <c r="T12" s="103"/>
      <c r="V12" s="92">
        <v>39448</v>
      </c>
      <c r="W12" s="93">
        <v>0.075</v>
      </c>
      <c r="X12" s="88">
        <f t="shared" si="0"/>
        <v>39448</v>
      </c>
      <c r="Y12" s="159">
        <v>0.0275</v>
      </c>
      <c r="Z12" s="151">
        <v>38366</v>
      </c>
      <c r="AA12" s="152">
        <v>9.5</v>
      </c>
      <c r="AB12" s="1"/>
      <c r="AC12" s="146"/>
    </row>
    <row r="13" spans="1:29" ht="15" customHeight="1">
      <c r="A13" s="2"/>
      <c r="B13" s="59">
        <v>4</v>
      </c>
      <c r="C13" s="56">
        <f>IF('Deviza-Kölcsön elszámolása'!C13="","",'Deviza-Kölcsön elszámolása'!C13)</f>
        <v>75000</v>
      </c>
      <c r="D13" s="115">
        <f>IF('Deviza-Kölcsön elszámolása'!D13="","",'Deviza-Kölcsön elszámolása'!D13)</f>
        <v>39304</v>
      </c>
      <c r="E13" s="54">
        <f t="shared" si="3"/>
        <v>31</v>
      </c>
      <c r="F13" s="104">
        <f t="shared" si="4"/>
        <v>0.0415</v>
      </c>
      <c r="G13" s="56">
        <f t="shared" si="5"/>
        <v>34832.87080386312</v>
      </c>
      <c r="H13" s="57">
        <f>IF(C13="","",C13-G13)</f>
        <v>40167.12919613688</v>
      </c>
      <c r="I13" s="56">
        <f aca="true" t="shared" si="8" ref="I13:I26">IF(C13="","",I12-H13)</f>
        <v>9842458.477807391</v>
      </c>
      <c r="J13" s="139">
        <f t="shared" si="1"/>
        <v>4</v>
      </c>
      <c r="K13" s="140">
        <f t="shared" si="2"/>
        <v>75000</v>
      </c>
      <c r="L13" s="141">
        <f>IF(K13="","",VLOOKUP(D13,$Z$3:$AA2503,2)/100)</f>
        <v>0.0781</v>
      </c>
      <c r="M13" s="166">
        <f t="shared" si="6"/>
        <v>66206.22728217625</v>
      </c>
      <c r="N13" s="167">
        <f t="shared" si="7"/>
        <v>8793.772717823755</v>
      </c>
      <c r="O13" s="168">
        <f aca="true" t="shared" si="9" ref="O12:O26">O12-N13</f>
        <v>9972319.34032762</v>
      </c>
      <c r="Q13" s="102"/>
      <c r="R13" s="103"/>
      <c r="S13" s="103"/>
      <c r="T13" s="103"/>
      <c r="V13" s="92">
        <v>39630</v>
      </c>
      <c r="W13" s="94">
        <v>0.085</v>
      </c>
      <c r="X13" s="88">
        <f t="shared" si="0"/>
        <v>39630</v>
      </c>
      <c r="Y13" s="159">
        <v>0.0275</v>
      </c>
      <c r="Z13" s="151">
        <v>38369</v>
      </c>
      <c r="AA13" s="152">
        <v>9.47</v>
      </c>
      <c r="AB13" s="1"/>
      <c r="AC13" s="146"/>
    </row>
    <row r="14" spans="1:29" ht="15" customHeight="1">
      <c r="A14" s="2"/>
      <c r="B14" s="59">
        <v>5</v>
      </c>
      <c r="C14" s="56">
        <f>IF('Deviza-Kölcsön elszámolása'!C14="","",'Deviza-Kölcsön elszámolása'!C14)</f>
        <v>75000</v>
      </c>
      <c r="D14" s="115">
        <f>IF('Deviza-Kölcsön elszámolása'!D14="","",'Deviza-Kölcsön elszámolása'!D14)</f>
        <v>39335</v>
      </c>
      <c r="E14" s="54">
        <f t="shared" si="3"/>
        <v>31</v>
      </c>
      <c r="F14" s="104">
        <f t="shared" si="4"/>
        <v>0.0415</v>
      </c>
      <c r="G14" s="56">
        <f t="shared" si="5"/>
        <v>34691.29542931291</v>
      </c>
      <c r="H14" s="57">
        <f aca="true" t="shared" si="10" ref="H14:H26">IF(C14="","",C14-G14)</f>
        <v>40308.70457068709</v>
      </c>
      <c r="I14" s="56">
        <f t="shared" si="8"/>
        <v>9802149.773236705</v>
      </c>
      <c r="J14" s="139">
        <f t="shared" si="1"/>
        <v>5</v>
      </c>
      <c r="K14" s="140">
        <f t="shared" si="2"/>
        <v>75000</v>
      </c>
      <c r="L14" s="141">
        <f>IF(K14="","",VLOOKUP(D14,$Z$3:$AA2504,2)/100)</f>
        <v>0.07780000000000001</v>
      </c>
      <c r="M14" s="166">
        <f t="shared" si="6"/>
        <v>65893.8076301429</v>
      </c>
      <c r="N14" s="167">
        <f t="shared" si="7"/>
        <v>9106.192369857104</v>
      </c>
      <c r="O14" s="168">
        <f t="shared" si="9"/>
        <v>9963213.147957763</v>
      </c>
      <c r="Q14" s="102"/>
      <c r="R14" s="103"/>
      <c r="S14" s="103"/>
      <c r="T14" s="103"/>
      <c r="V14" s="92">
        <v>39814</v>
      </c>
      <c r="W14" s="93">
        <v>0.1</v>
      </c>
      <c r="X14" s="88">
        <f t="shared" si="0"/>
        <v>39814</v>
      </c>
      <c r="Y14" s="159">
        <v>0.005</v>
      </c>
      <c r="Z14" s="151">
        <v>38370</v>
      </c>
      <c r="AA14" s="152">
        <v>9.43</v>
      </c>
      <c r="AB14" s="1"/>
      <c r="AC14" s="146"/>
    </row>
    <row r="15" spans="1:29" ht="15" customHeight="1">
      <c r="A15" s="2"/>
      <c r="B15" s="59">
        <v>6</v>
      </c>
      <c r="C15" s="56">
        <f>IF('Deviza-Kölcsön elszámolása'!C15="","",'Deviza-Kölcsön elszámolása'!C15)</f>
        <v>75000</v>
      </c>
      <c r="D15" s="115">
        <f>IF('Deviza-Kölcsön elszámolása'!D15="","",'Deviza-Kölcsön elszámolása'!D15)</f>
        <v>39365</v>
      </c>
      <c r="E15" s="54">
        <f t="shared" si="3"/>
        <v>30</v>
      </c>
      <c r="F15" s="104">
        <f t="shared" si="4"/>
        <v>0.0415</v>
      </c>
      <c r="G15" s="56">
        <f t="shared" si="5"/>
        <v>33434.73004843753</v>
      </c>
      <c r="H15" s="57">
        <f t="shared" si="10"/>
        <v>41565.26995156247</v>
      </c>
      <c r="I15" s="56">
        <f t="shared" si="8"/>
        <v>9760584.503285142</v>
      </c>
      <c r="J15" s="139">
        <f t="shared" si="1"/>
        <v>6</v>
      </c>
      <c r="K15" s="140">
        <f t="shared" si="2"/>
        <v>75000</v>
      </c>
      <c r="L15" s="141">
        <f>IF(K15="","",VLOOKUP(D15,$Z$3:$AA2505,2)/100)</f>
        <v>0.075</v>
      </c>
      <c r="M15" s="166">
        <f t="shared" si="6"/>
        <v>61417.067350424564</v>
      </c>
      <c r="N15" s="167">
        <f t="shared" si="7"/>
        <v>13582.932649575436</v>
      </c>
      <c r="O15" s="168">
        <f t="shared" si="9"/>
        <v>9949630.215308188</v>
      </c>
      <c r="Q15" s="102"/>
      <c r="R15" s="103"/>
      <c r="S15" s="103"/>
      <c r="T15" s="103"/>
      <c r="V15" s="92">
        <v>39995</v>
      </c>
      <c r="W15" s="94">
        <v>0.095</v>
      </c>
      <c r="X15" s="88">
        <f t="shared" si="0"/>
        <v>39995</v>
      </c>
      <c r="Y15" s="159">
        <v>0.0025</v>
      </c>
      <c r="Z15" s="151">
        <v>38371</v>
      </c>
      <c r="AA15" s="152">
        <v>9.37</v>
      </c>
      <c r="AB15" s="1"/>
      <c r="AC15" s="146"/>
    </row>
    <row r="16" spans="1:29" ht="15" customHeight="1">
      <c r="A16" s="2"/>
      <c r="B16" s="59">
        <v>7</v>
      </c>
      <c r="C16" s="56">
        <f>IF('Deviza-Kölcsön elszámolása'!C16="","",'Deviza-Kölcsön elszámolása'!C16)</f>
        <v>75000</v>
      </c>
      <c r="D16" s="115">
        <f>IF('Deviza-Kölcsön elszámolása'!D16="","",'Deviza-Kölcsön elszámolása'!D16)</f>
        <v>39396</v>
      </c>
      <c r="E16" s="54">
        <f t="shared" si="3"/>
        <v>31</v>
      </c>
      <c r="F16" s="104">
        <f t="shared" si="4"/>
        <v>0.0415</v>
      </c>
      <c r="G16" s="56">
        <f t="shared" si="5"/>
        <v>34402.71770815434</v>
      </c>
      <c r="H16" s="57">
        <f t="shared" si="10"/>
        <v>40597.28229184566</v>
      </c>
      <c r="I16" s="56">
        <f t="shared" si="8"/>
        <v>9719987.220993295</v>
      </c>
      <c r="J16" s="139">
        <f t="shared" si="1"/>
        <v>7</v>
      </c>
      <c r="K16" s="140">
        <f t="shared" si="2"/>
        <v>75000</v>
      </c>
      <c r="L16" s="141">
        <f>IF(K16="","",VLOOKUP(D16,$Z$3:$AA2506,2)/100)</f>
        <v>0.075</v>
      </c>
      <c r="M16" s="166">
        <f t="shared" si="6"/>
        <v>63377.78150846996</v>
      </c>
      <c r="N16" s="167">
        <f t="shared" si="7"/>
        <v>11622.218491530039</v>
      </c>
      <c r="O16" s="168">
        <f t="shared" si="9"/>
        <v>9938007.996816657</v>
      </c>
      <c r="Q16" s="102"/>
      <c r="R16" s="103"/>
      <c r="S16" s="103"/>
      <c r="T16" s="103"/>
      <c r="V16" s="92">
        <v>40179</v>
      </c>
      <c r="W16" s="93">
        <v>0.0625</v>
      </c>
      <c r="X16" s="88">
        <f t="shared" si="0"/>
        <v>40179</v>
      </c>
      <c r="Y16" s="159">
        <v>0.0025</v>
      </c>
      <c r="Z16" s="151">
        <v>38372</v>
      </c>
      <c r="AA16" s="152">
        <v>9.19</v>
      </c>
      <c r="AB16" s="1"/>
      <c r="AC16" s="146"/>
    </row>
    <row r="17" spans="1:29" ht="15" customHeight="1">
      <c r="A17" s="2"/>
      <c r="B17" s="59">
        <v>8</v>
      </c>
      <c r="C17" s="56">
        <f>IF('Deviza-Kölcsön elszámolása'!C17="","",'Deviza-Kölcsön elszámolása'!C17)</f>
        <v>75000</v>
      </c>
      <c r="D17" s="115">
        <f>IF('Deviza-Kölcsön elszámolása'!D17="","",'Deviza-Kölcsön elszámolása'!D17)</f>
        <v>39426</v>
      </c>
      <c r="E17" s="54">
        <f t="shared" si="3"/>
        <v>30</v>
      </c>
      <c r="F17" s="104">
        <f t="shared" si="4"/>
        <v>0.0415</v>
      </c>
      <c r="G17" s="56">
        <f t="shared" si="5"/>
        <v>33154.47695927851</v>
      </c>
      <c r="H17" s="57">
        <f t="shared" si="10"/>
        <v>41845.52304072149</v>
      </c>
      <c r="I17" s="56">
        <f t="shared" si="8"/>
        <v>9678141.697952574</v>
      </c>
      <c r="J17" s="139">
        <f t="shared" si="1"/>
        <v>8</v>
      </c>
      <c r="K17" s="140">
        <f t="shared" si="2"/>
        <v>75000</v>
      </c>
      <c r="L17" s="141">
        <f>IF(K17="","",VLOOKUP(D17,$Z$3:$AA2507,2)/100)</f>
        <v>0.075</v>
      </c>
      <c r="M17" s="166">
        <f t="shared" si="6"/>
        <v>61261.693131061584</v>
      </c>
      <c r="N17" s="167">
        <f t="shared" si="7"/>
        <v>13738.306868938416</v>
      </c>
      <c r="O17" s="168">
        <f t="shared" si="9"/>
        <v>9924269.689947719</v>
      </c>
      <c r="Q17" s="102"/>
      <c r="R17" s="103"/>
      <c r="S17" s="103"/>
      <c r="T17" s="103"/>
      <c r="V17" s="92">
        <v>40360</v>
      </c>
      <c r="W17" s="94">
        <v>0.0525</v>
      </c>
      <c r="X17" s="88">
        <f t="shared" si="0"/>
        <v>40360</v>
      </c>
      <c r="Y17" s="159">
        <v>0.0025</v>
      </c>
      <c r="Z17" s="151">
        <v>38373</v>
      </c>
      <c r="AA17" s="152">
        <v>9.13</v>
      </c>
      <c r="AB17" s="1"/>
      <c r="AC17" s="146"/>
    </row>
    <row r="18" spans="1:29" ht="15" customHeight="1">
      <c r="A18" s="2"/>
      <c r="B18" s="59">
        <v>9</v>
      </c>
      <c r="C18" s="56">
        <f>IF('Deviza-Kölcsön elszámolása'!C18="","",'Deviza-Kölcsön elszámolása'!C18)</f>
        <v>75000</v>
      </c>
      <c r="D18" s="115">
        <f>IF('Deviza-Kölcsön elszámolása'!D18="","",'Deviza-Kölcsön elszámolása'!D18)</f>
        <v>39457</v>
      </c>
      <c r="E18" s="54">
        <f t="shared" si="3"/>
        <v>31</v>
      </c>
      <c r="F18" s="104">
        <f t="shared" si="4"/>
        <v>0.0415</v>
      </c>
      <c r="G18" s="56">
        <f t="shared" si="5"/>
        <v>34112.135053194484</v>
      </c>
      <c r="H18" s="57">
        <f t="shared" si="10"/>
        <v>40887.864946805516</v>
      </c>
      <c r="I18" s="56">
        <f t="shared" si="8"/>
        <v>9637253.83300577</v>
      </c>
      <c r="J18" s="139">
        <f t="shared" si="1"/>
        <v>9</v>
      </c>
      <c r="K18" s="140">
        <f t="shared" si="2"/>
        <v>75000</v>
      </c>
      <c r="L18" s="141">
        <f>IF(K18="","",VLOOKUP(D18,$Z$3:$AA2508,2)/100)</f>
        <v>0.075</v>
      </c>
      <c r="M18" s="166">
        <f t="shared" si="6"/>
        <v>63216.23843596835</v>
      </c>
      <c r="N18" s="167">
        <f t="shared" si="7"/>
        <v>11783.76156403165</v>
      </c>
      <c r="O18" s="168">
        <f t="shared" si="9"/>
        <v>9912485.928383688</v>
      </c>
      <c r="Q18" s="102"/>
      <c r="R18" s="103"/>
      <c r="S18" s="103"/>
      <c r="T18" s="103"/>
      <c r="V18" s="92">
        <v>40544</v>
      </c>
      <c r="W18" s="93">
        <v>0.0575</v>
      </c>
      <c r="X18" s="88">
        <f t="shared" si="0"/>
        <v>40544</v>
      </c>
      <c r="Y18" s="159">
        <v>0.0025</v>
      </c>
      <c r="Z18" s="151">
        <v>38376</v>
      </c>
      <c r="AA18" s="152">
        <v>9.1</v>
      </c>
      <c r="AB18" s="1"/>
      <c r="AC18" s="146"/>
    </row>
    <row r="19" spans="1:29" ht="15" customHeight="1">
      <c r="A19" s="2"/>
      <c r="B19" s="59">
        <v>10</v>
      </c>
      <c r="C19" s="56">
        <f>IF('Deviza-Kölcsön elszámolása'!C19="","",'Deviza-Kölcsön elszámolása'!C19)</f>
        <v>75000</v>
      </c>
      <c r="D19" s="115">
        <f>IF('Deviza-Kölcsön elszámolása'!D19="","",'Deviza-Kölcsön elszámolása'!D19)</f>
        <v>39488</v>
      </c>
      <c r="E19" s="54">
        <f t="shared" si="3"/>
        <v>31</v>
      </c>
      <c r="F19" s="104">
        <f t="shared" si="4"/>
        <v>0.0415</v>
      </c>
      <c r="G19" s="56">
        <f t="shared" si="5"/>
        <v>33968.019331950476</v>
      </c>
      <c r="H19" s="57">
        <f t="shared" si="10"/>
        <v>41031.980668049524</v>
      </c>
      <c r="I19" s="56">
        <f t="shared" si="8"/>
        <v>9596221.85233772</v>
      </c>
      <c r="J19" s="139">
        <f t="shared" si="1"/>
        <v>10</v>
      </c>
      <c r="K19" s="140">
        <f t="shared" si="2"/>
        <v>75000</v>
      </c>
      <c r="L19" s="141">
        <f>IF(K19="","",VLOOKUP(D19,$Z$3:$AA2509,2)/100)</f>
        <v>0.075</v>
      </c>
      <c r="M19" s="166">
        <f t="shared" si="6"/>
        <v>63141.17748901938</v>
      </c>
      <c r="N19" s="167">
        <f t="shared" si="7"/>
        <v>11858.822510980623</v>
      </c>
      <c r="O19" s="168">
        <f t="shared" si="9"/>
        <v>9900627.105872707</v>
      </c>
      <c r="Q19" s="102"/>
      <c r="R19" s="103"/>
      <c r="S19" s="103"/>
      <c r="T19" s="103"/>
      <c r="V19" s="92">
        <v>40725</v>
      </c>
      <c r="W19" s="93">
        <v>0.06</v>
      </c>
      <c r="X19" s="88">
        <f t="shared" si="0"/>
        <v>40725</v>
      </c>
      <c r="Y19" s="159">
        <v>0.0025</v>
      </c>
      <c r="Z19" s="151">
        <v>38377</v>
      </c>
      <c r="AA19" s="152">
        <v>9.1</v>
      </c>
      <c r="AB19" s="1"/>
      <c r="AC19" s="146"/>
    </row>
    <row r="20" spans="1:29" ht="15" customHeight="1">
      <c r="A20" s="2"/>
      <c r="B20" s="59">
        <v>11</v>
      </c>
      <c r="C20" s="56">
        <f>IF('Deviza-Kölcsön elszámolása'!C20="","",'Deviza-Kölcsön elszámolása'!C20)</f>
        <v>75000</v>
      </c>
      <c r="D20" s="115">
        <f>IF('Deviza-Kölcsön elszámolása'!D20="","",'Deviza-Kölcsön elszámolása'!D20)</f>
        <v>39517</v>
      </c>
      <c r="E20" s="54">
        <f t="shared" si="3"/>
        <v>29</v>
      </c>
      <c r="F20" s="104">
        <f t="shared" si="4"/>
        <v>0.0415</v>
      </c>
      <c r="G20" s="56">
        <f t="shared" si="5"/>
        <v>31641.241093940946</v>
      </c>
      <c r="H20" s="57">
        <f t="shared" si="10"/>
        <v>43358.758906059054</v>
      </c>
      <c r="I20" s="56">
        <f t="shared" si="8"/>
        <v>9552863.09343166</v>
      </c>
      <c r="J20" s="139">
        <f t="shared" si="1"/>
        <v>11</v>
      </c>
      <c r="K20" s="140">
        <f t="shared" si="2"/>
        <v>75000</v>
      </c>
      <c r="L20" s="141">
        <f>IF(K20="","",VLOOKUP(D20,$Z$3:$AA2510,2)/100)</f>
        <v>0.075</v>
      </c>
      <c r="M20" s="166">
        <f t="shared" si="6"/>
        <v>58996.88754869352</v>
      </c>
      <c r="N20" s="167">
        <f t="shared" si="7"/>
        <v>16003.112451306479</v>
      </c>
      <c r="O20" s="168">
        <f t="shared" si="9"/>
        <v>9884623.993421402</v>
      </c>
      <c r="Q20" s="102"/>
      <c r="R20" s="103"/>
      <c r="S20" s="103"/>
      <c r="T20" s="103"/>
      <c r="V20" s="92">
        <v>40909</v>
      </c>
      <c r="W20" s="93">
        <v>0.07</v>
      </c>
      <c r="X20" s="88">
        <f t="shared" si="0"/>
        <v>40909</v>
      </c>
      <c r="Y20" s="159">
        <v>0</v>
      </c>
      <c r="Z20" s="151">
        <v>38378</v>
      </c>
      <c r="AA20" s="152">
        <v>9.13</v>
      </c>
      <c r="AB20" s="1"/>
      <c r="AC20" s="146"/>
    </row>
    <row r="21" spans="1:29" ht="15" customHeight="1">
      <c r="A21" s="2"/>
      <c r="B21" s="59">
        <v>12</v>
      </c>
      <c r="C21" s="56">
        <f>IF('Deviza-Kölcsön elszámolása'!C21="","",'Deviza-Kölcsön elszámolása'!C21)</f>
        <v>75000</v>
      </c>
      <c r="D21" s="115">
        <f>IF('Deviza-Kölcsön elszámolása'!D21="","",'Deviza-Kölcsön elszámolása'!D21)</f>
        <v>39548</v>
      </c>
      <c r="E21" s="54">
        <f t="shared" si="3"/>
        <v>31</v>
      </c>
      <c r="F21" s="104">
        <f t="shared" si="4"/>
        <v>0.0415</v>
      </c>
      <c r="G21" s="56">
        <f t="shared" si="5"/>
        <v>33670.57087588995</v>
      </c>
      <c r="H21" s="57">
        <f t="shared" si="10"/>
        <v>41329.42912411005</v>
      </c>
      <c r="I21" s="56">
        <f t="shared" si="8"/>
        <v>9511533.664307551</v>
      </c>
      <c r="J21" s="139">
        <f t="shared" si="1"/>
        <v>12</v>
      </c>
      <c r="K21" s="140">
        <f t="shared" si="2"/>
        <v>75000</v>
      </c>
      <c r="L21" s="141">
        <f>IF(K21="","",VLOOKUP(D21,$Z$3:$AA2511,2)/100)</f>
        <v>0.0801</v>
      </c>
      <c r="M21" s="166">
        <f t="shared" si="6"/>
        <v>67245.23243305393</v>
      </c>
      <c r="N21" s="167">
        <f t="shared" si="7"/>
        <v>7754.767566946073</v>
      </c>
      <c r="O21" s="168">
        <f t="shared" si="9"/>
        <v>9876869.225854456</v>
      </c>
      <c r="Q21" s="102"/>
      <c r="R21" s="103"/>
      <c r="S21" s="103"/>
      <c r="T21" s="103"/>
      <c r="V21" s="92">
        <v>41091</v>
      </c>
      <c r="W21" s="93">
        <v>0.07</v>
      </c>
      <c r="X21" s="88">
        <f t="shared" si="0"/>
        <v>41091</v>
      </c>
      <c r="Y21" s="159">
        <v>0</v>
      </c>
      <c r="Z21" s="151">
        <v>38379</v>
      </c>
      <c r="AA21" s="152">
        <v>9.13</v>
      </c>
      <c r="AB21" s="1"/>
      <c r="AC21" s="146"/>
    </row>
    <row r="22" spans="1:29" ht="15" customHeight="1">
      <c r="A22" s="2"/>
      <c r="B22" s="59">
        <v>13</v>
      </c>
      <c r="C22" s="56">
        <f>IF('Deviza-Kölcsön elszámolása'!C22="","",'Deviza-Kölcsön elszámolása'!C22)</f>
        <v>75000</v>
      </c>
      <c r="D22" s="115">
        <f>IF('Deviza-Kölcsön elszámolása'!D22="","",'Deviza-Kölcsön elszámolása'!D22)</f>
        <v>39578</v>
      </c>
      <c r="E22" s="54">
        <f t="shared" si="3"/>
        <v>30</v>
      </c>
      <c r="F22" s="104">
        <f t="shared" si="4"/>
        <v>0.0415</v>
      </c>
      <c r="G22" s="56">
        <f t="shared" si="5"/>
        <v>32443.45044400795</v>
      </c>
      <c r="H22" s="57">
        <f t="shared" si="10"/>
        <v>42556.54955599205</v>
      </c>
      <c r="I22" s="56">
        <f t="shared" si="8"/>
        <v>9468977.114751559</v>
      </c>
      <c r="J22" s="139">
        <f t="shared" si="1"/>
        <v>13</v>
      </c>
      <c r="K22" s="140">
        <f t="shared" si="2"/>
        <v>75000</v>
      </c>
      <c r="L22" s="141">
        <f>IF(K22="","",VLOOKUP(D22,$Z$3:$AA2512,2)/100)</f>
        <v>0.083</v>
      </c>
      <c r="M22" s="166">
        <f t="shared" si="6"/>
        <v>67379.19006130849</v>
      </c>
      <c r="N22" s="167">
        <f t="shared" si="7"/>
        <v>7620.809938691513</v>
      </c>
      <c r="O22" s="168">
        <f t="shared" si="9"/>
        <v>9869248.415915765</v>
      </c>
      <c r="Q22" s="102"/>
      <c r="R22" s="103"/>
      <c r="S22" s="103"/>
      <c r="T22" s="103"/>
      <c r="V22" s="92">
        <v>41275</v>
      </c>
      <c r="W22" s="93">
        <v>0.0575</v>
      </c>
      <c r="X22" s="88">
        <f t="shared" si="0"/>
        <v>41275</v>
      </c>
      <c r="Y22" s="159">
        <v>0</v>
      </c>
      <c r="Z22" s="151">
        <v>38380</v>
      </c>
      <c r="AA22" s="152">
        <v>9.1</v>
      </c>
      <c r="AB22" s="1"/>
      <c r="AC22" s="146"/>
    </row>
    <row r="23" spans="1:29" ht="15" customHeight="1">
      <c r="A23" s="2"/>
      <c r="B23" s="59">
        <v>14</v>
      </c>
      <c r="C23" s="56">
        <f>IF('Deviza-Kölcsön elszámolása'!C23="","",'Deviza-Kölcsön elszámolása'!C23)</f>
        <v>75000</v>
      </c>
      <c r="D23" s="115">
        <f>IF('Deviza-Kölcsön elszámolása'!D23="","",'Deviza-Kölcsön elszámolása'!D23)</f>
        <v>39609</v>
      </c>
      <c r="E23" s="54">
        <f t="shared" si="3"/>
        <v>31</v>
      </c>
      <c r="F23" s="104">
        <f t="shared" si="4"/>
        <v>0.0415</v>
      </c>
      <c r="G23" s="56">
        <f t="shared" si="5"/>
        <v>33374.90152911748</v>
      </c>
      <c r="H23" s="57">
        <f t="shared" si="10"/>
        <v>41625.09847088252</v>
      </c>
      <c r="I23" s="56">
        <f t="shared" si="8"/>
        <v>9427352.016280675</v>
      </c>
      <c r="J23" s="139">
        <f t="shared" si="1"/>
        <v>14</v>
      </c>
      <c r="K23" s="140">
        <f t="shared" si="2"/>
        <v>75000</v>
      </c>
      <c r="L23" s="141">
        <f>IF(K23="","",VLOOKUP(D23,$Z$3:$AA2513,2)/100)</f>
        <v>0.0866</v>
      </c>
      <c r="M23" s="166">
        <f t="shared" si="6"/>
        <v>72588.99807497935</v>
      </c>
      <c r="N23" s="167">
        <f t="shared" si="7"/>
        <v>2411.0019250206533</v>
      </c>
      <c r="O23" s="168">
        <f t="shared" si="9"/>
        <v>9866837.413990743</v>
      </c>
      <c r="Q23" s="102"/>
      <c r="R23" s="103"/>
      <c r="S23" s="103"/>
      <c r="T23" s="103"/>
      <c r="V23" s="92">
        <v>41456</v>
      </c>
      <c r="W23" s="93">
        <v>0.0425</v>
      </c>
      <c r="X23" s="88">
        <f t="shared" si="0"/>
        <v>41456</v>
      </c>
      <c r="Y23" s="159">
        <v>0</v>
      </c>
      <c r="Z23" s="151">
        <v>38383</v>
      </c>
      <c r="AA23" s="152">
        <v>9.08</v>
      </c>
      <c r="AB23" s="1"/>
      <c r="AC23" s="146"/>
    </row>
    <row r="24" spans="1:29" ht="15" customHeight="1">
      <c r="A24" s="2"/>
      <c r="B24" s="59">
        <v>15</v>
      </c>
      <c r="C24" s="56">
        <f>IF('Deviza-Kölcsön elszámolása'!C24="","",'Deviza-Kölcsön elszámolása'!C24)</f>
        <v>90000</v>
      </c>
      <c r="D24" s="115">
        <f>IF('Deviza-Kölcsön elszámolása'!D24="","",'Deviza-Kölcsön elszámolása'!D24)</f>
        <v>39639</v>
      </c>
      <c r="E24" s="54">
        <f t="shared" si="3"/>
        <v>30</v>
      </c>
      <c r="F24" s="104">
        <f t="shared" si="4"/>
        <v>0.0415</v>
      </c>
      <c r="G24" s="56">
        <f t="shared" si="5"/>
        <v>32156.310302108057</v>
      </c>
      <c r="H24" s="57">
        <f t="shared" si="10"/>
        <v>57843.68969789194</v>
      </c>
      <c r="I24" s="56">
        <f t="shared" si="8"/>
        <v>9369508.326582784</v>
      </c>
      <c r="J24" s="139">
        <f>B24</f>
        <v>15</v>
      </c>
      <c r="K24" s="140">
        <f t="shared" si="2"/>
        <v>90000</v>
      </c>
      <c r="L24" s="141">
        <f>IF(K24="","",VLOOKUP(D24,$Z$3:$AA2514,2)/100)</f>
        <v>0.085</v>
      </c>
      <c r="M24" s="166">
        <f t="shared" si="6"/>
        <v>68932.69974157917</v>
      </c>
      <c r="N24" s="167">
        <f t="shared" si="7"/>
        <v>21067.30025842083</v>
      </c>
      <c r="O24" s="168">
        <f t="shared" si="9"/>
        <v>9845770.113732323</v>
      </c>
      <c r="Q24" s="102"/>
      <c r="R24" s="103"/>
      <c r="S24" s="103"/>
      <c r="T24" s="103"/>
      <c r="V24" s="92"/>
      <c r="W24" s="93"/>
      <c r="X24" s="88"/>
      <c r="Y24" s="160"/>
      <c r="Z24" s="151">
        <v>38384</v>
      </c>
      <c r="AA24" s="152">
        <v>9.05</v>
      </c>
      <c r="AB24" s="1"/>
      <c r="AC24" s="146"/>
    </row>
    <row r="25" spans="1:29" ht="15" customHeight="1">
      <c r="A25" s="2"/>
      <c r="B25" s="59">
        <v>16</v>
      </c>
      <c r="C25" s="56">
        <f>IF('Deviza-Kölcsön elszámolása'!C25="","",'Deviza-Kölcsön elszámolása'!C25)</f>
        <v>90000</v>
      </c>
      <c r="D25" s="115">
        <f>IF('Deviza-Kölcsön elszámolása'!D25="","",'Deviza-Kölcsön elszámolása'!D25)</f>
        <v>39670</v>
      </c>
      <c r="E25" s="54">
        <f t="shared" si="3"/>
        <v>31</v>
      </c>
      <c r="F25" s="104">
        <f t="shared" si="4"/>
        <v>0.0415</v>
      </c>
      <c r="G25" s="56">
        <f t="shared" si="5"/>
        <v>33024.30811547604</v>
      </c>
      <c r="H25" s="57">
        <f t="shared" si="10"/>
        <v>56975.69188452396</v>
      </c>
      <c r="I25" s="56">
        <f t="shared" si="8"/>
        <v>9312532.63469826</v>
      </c>
      <c r="J25" s="139">
        <f t="shared" si="1"/>
        <v>16</v>
      </c>
      <c r="K25" s="140">
        <f t="shared" si="2"/>
        <v>90000</v>
      </c>
      <c r="L25" s="141">
        <f>IF(K25="","",VLOOKUP(D25,$Z$3:$AA2515,2)/100)</f>
        <v>0.0855</v>
      </c>
      <c r="M25" s="166">
        <f t="shared" si="6"/>
        <v>71496.47585328089</v>
      </c>
      <c r="N25" s="167">
        <f t="shared" si="7"/>
        <v>18503.524146719108</v>
      </c>
      <c r="O25" s="168">
        <f t="shared" si="9"/>
        <v>9827266.589585604</v>
      </c>
      <c r="Q25" s="102"/>
      <c r="R25" s="103"/>
      <c r="S25" s="103"/>
      <c r="T25" s="103"/>
      <c r="V25" s="92"/>
      <c r="W25" s="93"/>
      <c r="X25" s="99"/>
      <c r="Y25" s="160"/>
      <c r="Z25" s="151">
        <v>38385</v>
      </c>
      <c r="AA25" s="152">
        <v>9.06</v>
      </c>
      <c r="AB25" s="1"/>
      <c r="AC25" s="146"/>
    </row>
    <row r="26" spans="1:29" ht="15" customHeight="1">
      <c r="A26" s="2"/>
      <c r="B26" s="59">
        <v>17</v>
      </c>
      <c r="C26" s="56">
        <f>IF('Deviza-Kölcsön elszámolása'!C26="","",'Deviza-Kölcsön elszámolása'!C26)</f>
        <v>90000</v>
      </c>
      <c r="D26" s="115">
        <f>IF('Deviza-Kölcsön elszámolása'!D26="","",'Deviza-Kölcsön elszámolása'!D26)</f>
        <v>39701</v>
      </c>
      <c r="E26" s="54">
        <f t="shared" si="3"/>
        <v>31</v>
      </c>
      <c r="F26" s="104">
        <f t="shared" si="4"/>
        <v>0.0415</v>
      </c>
      <c r="G26" s="56">
        <f t="shared" si="5"/>
        <v>32823.48831380634</v>
      </c>
      <c r="H26" s="57">
        <f t="shared" si="10"/>
        <v>57176.51168619366</v>
      </c>
      <c r="I26" s="56">
        <f t="shared" si="8"/>
        <v>9255356.123012068</v>
      </c>
      <c r="J26" s="139">
        <f t="shared" si="1"/>
        <v>17</v>
      </c>
      <c r="K26" s="140">
        <f t="shared" si="2"/>
        <v>90000</v>
      </c>
      <c r="L26" s="141">
        <f>IF(K26="","",VLOOKUP(D26,$Z$3:$AA2516,2)/100)</f>
        <v>0.0855</v>
      </c>
      <c r="M26" s="166">
        <f t="shared" si="6"/>
        <v>71362.10985122368</v>
      </c>
      <c r="N26" s="167">
        <f t="shared" si="7"/>
        <v>18637.89014877632</v>
      </c>
      <c r="O26" s="168">
        <f t="shared" si="9"/>
        <v>9808628.699436828</v>
      </c>
      <c r="Q26" s="102"/>
      <c r="R26" s="103"/>
      <c r="S26" s="103"/>
      <c r="T26" s="103"/>
      <c r="V26" s="92"/>
      <c r="W26" s="93"/>
      <c r="X26" s="99"/>
      <c r="Y26" s="160"/>
      <c r="Z26" s="151">
        <v>38386</v>
      </c>
      <c r="AA26" s="152">
        <v>9.06</v>
      </c>
      <c r="AB26" s="1"/>
      <c r="AC26" s="146"/>
    </row>
    <row r="27" spans="1:29" ht="15" customHeight="1">
      <c r="A27" s="2"/>
      <c r="B27" s="59">
        <v>18</v>
      </c>
      <c r="C27" s="56">
        <f>IF('Deviza-Kölcsön elszámolása'!C27="","",'Deviza-Kölcsön elszámolása'!C27)</f>
        <v>90000</v>
      </c>
      <c r="D27" s="115">
        <f>IF('Deviza-Kölcsön elszámolása'!D27="","",'Deviza-Kölcsön elszámolása'!D27)</f>
        <v>39731</v>
      </c>
      <c r="E27" s="54">
        <f t="shared" si="3"/>
        <v>30</v>
      </c>
      <c r="F27" s="104">
        <f t="shared" si="4"/>
        <v>0.0415</v>
      </c>
      <c r="G27" s="56">
        <f t="shared" si="5"/>
        <v>31569.63937849322</v>
      </c>
      <c r="H27" s="57">
        <f aca="true" t="shared" si="11" ref="H27:H53">IF(C27="","",C27-G27)</f>
        <v>58430.360621506785</v>
      </c>
      <c r="I27" s="56">
        <f aca="true" t="shared" si="12" ref="I27:I53">IF(C27="","",I26-H27)</f>
        <v>9196925.762390561</v>
      </c>
      <c r="J27" s="139">
        <f aca="true" t="shared" si="13" ref="J27:J53">B27</f>
        <v>18</v>
      </c>
      <c r="K27" s="140">
        <f t="shared" si="2"/>
        <v>90000</v>
      </c>
      <c r="L27" s="141">
        <f>IF(K27="","",VLOOKUP(D27,$Z$3:$AA2517,2)/100)</f>
        <v>0.0877</v>
      </c>
      <c r="M27" s="166">
        <f aca="true" t="shared" si="14" ref="M27:M85">IF(K27="","",O26*L27*E27/365)</f>
        <v>70702.74550196793</v>
      </c>
      <c r="N27" s="167">
        <f aca="true" t="shared" si="15" ref="N27:N84">IF(K27="","",K27-M27)</f>
        <v>19297.254498032067</v>
      </c>
      <c r="O27" s="168">
        <f aca="true" t="shared" si="16" ref="O27:O84">O26-N27</f>
        <v>9789331.444938796</v>
      </c>
      <c r="Q27" s="102"/>
      <c r="R27" s="103"/>
      <c r="S27" s="103"/>
      <c r="T27" s="103"/>
      <c r="V27" s="95"/>
      <c r="W27" s="96"/>
      <c r="X27" s="100"/>
      <c r="Y27" s="161"/>
      <c r="Z27" s="151">
        <v>38387</v>
      </c>
      <c r="AA27" s="152">
        <v>9.05</v>
      </c>
      <c r="AB27" s="1"/>
      <c r="AC27" s="146"/>
    </row>
    <row r="28" spans="1:29" ht="15" customHeight="1">
      <c r="A28" s="2"/>
      <c r="B28" s="59">
        <v>19</v>
      </c>
      <c r="C28" s="56">
        <f>IF('Deviza-Kölcsön elszámolása'!C28="","",'Deviza-Kölcsön elszámolása'!C28)</f>
        <v>90000</v>
      </c>
      <c r="D28" s="115">
        <f>IF('Deviza-Kölcsön elszámolása'!D28="","",'Deviza-Kölcsön elszámolása'!D28)</f>
        <v>39762</v>
      </c>
      <c r="E28" s="54">
        <f t="shared" si="3"/>
        <v>31</v>
      </c>
      <c r="F28" s="104">
        <f t="shared" si="4"/>
        <v>0.0415</v>
      </c>
      <c r="G28" s="56">
        <f t="shared" si="5"/>
        <v>32416.013680316326</v>
      </c>
      <c r="H28" s="57">
        <f t="shared" si="11"/>
        <v>57583.986319683674</v>
      </c>
      <c r="I28" s="56">
        <f t="shared" si="12"/>
        <v>9139341.776070878</v>
      </c>
      <c r="J28" s="139">
        <f t="shared" si="13"/>
        <v>19</v>
      </c>
      <c r="K28" s="140">
        <f>C28</f>
        <v>90000</v>
      </c>
      <c r="L28" s="141">
        <f>IF(K28="","",VLOOKUP(D28,$Z$3:$AA2518,2)/100)</f>
        <v>0.1164</v>
      </c>
      <c r="M28" s="166">
        <f t="shared" si="14"/>
        <v>96777.59886552645</v>
      </c>
      <c r="N28" s="167">
        <f t="shared" si="15"/>
        <v>-6777.598865526452</v>
      </c>
      <c r="O28" s="168">
        <f t="shared" si="16"/>
        <v>9796109.043804321</v>
      </c>
      <c r="Q28" s="102"/>
      <c r="R28" s="103"/>
      <c r="S28" s="103"/>
      <c r="T28" s="103"/>
      <c r="V28" s="75"/>
      <c r="W28" s="82"/>
      <c r="X28" s="76"/>
      <c r="Y28" s="80"/>
      <c r="Z28" s="151">
        <v>38390</v>
      </c>
      <c r="AA28" s="152">
        <v>9.04</v>
      </c>
      <c r="AB28" s="1"/>
      <c r="AC28" s="146"/>
    </row>
    <row r="29" spans="1:29" ht="15" customHeight="1">
      <c r="A29" s="2"/>
      <c r="B29" s="59">
        <v>20</v>
      </c>
      <c r="C29" s="56">
        <f>IF('Deviza-Kölcsön elszámolása'!C29="","",'Deviza-Kölcsön elszámolása'!C29)</f>
        <v>90000</v>
      </c>
      <c r="D29" s="115">
        <f>IF('Deviza-Kölcsön elszámolása'!D29="","",'Deviza-Kölcsön elszámolása'!D29)</f>
        <v>39792</v>
      </c>
      <c r="E29" s="54">
        <f t="shared" si="3"/>
        <v>30</v>
      </c>
      <c r="F29" s="104">
        <f t="shared" si="4"/>
        <v>0.0415</v>
      </c>
      <c r="G29" s="56">
        <f t="shared" si="5"/>
        <v>31173.91920878971</v>
      </c>
      <c r="H29" s="57">
        <f t="shared" si="11"/>
        <v>58826.08079121029</v>
      </c>
      <c r="I29" s="56">
        <f t="shared" si="12"/>
        <v>9080515.695279667</v>
      </c>
      <c r="J29" s="139">
        <f t="shared" si="13"/>
        <v>20</v>
      </c>
      <c r="K29" s="140">
        <f t="shared" si="2"/>
        <v>90000</v>
      </c>
      <c r="L29" s="141">
        <f>IF(K29="","",VLOOKUP(D29,$Z$3:$AA2519,2)/100)</f>
        <v>0.1051</v>
      </c>
      <c r="M29" s="166">
        <f t="shared" si="14"/>
        <v>84622.27894552061</v>
      </c>
      <c r="N29" s="167">
        <f t="shared" si="15"/>
        <v>5377.7210544793925</v>
      </c>
      <c r="O29" s="168">
        <f t="shared" si="16"/>
        <v>9790731.322749842</v>
      </c>
      <c r="Q29" s="102"/>
      <c r="R29" s="103"/>
      <c r="S29" s="103"/>
      <c r="T29" s="103"/>
      <c r="V29" s="75"/>
      <c r="W29" s="82"/>
      <c r="X29" s="76"/>
      <c r="Y29" s="80"/>
      <c r="Z29" s="151">
        <v>38391</v>
      </c>
      <c r="AA29" s="152">
        <v>9.01</v>
      </c>
      <c r="AB29" s="1"/>
      <c r="AC29" s="146"/>
    </row>
    <row r="30" spans="1:29" ht="15" customHeight="1">
      <c r="A30" s="2"/>
      <c r="B30" s="59">
        <v>21</v>
      </c>
      <c r="C30" s="56">
        <f>IF('Deviza-Kölcsön elszámolása'!C30="","",'Deviza-Kölcsön elszámolása'!C30)</f>
        <v>90000</v>
      </c>
      <c r="D30" s="115">
        <f>IF('Deviza-Kölcsön elszámolása'!D30="","",'Deviza-Kölcsön elszámolása'!D30)</f>
        <v>39825</v>
      </c>
      <c r="E30" s="54">
        <f t="shared" si="3"/>
        <v>33</v>
      </c>
      <c r="F30" s="104">
        <v>0.0215</v>
      </c>
      <c r="G30" s="56">
        <f t="shared" si="5"/>
        <v>17651.02982411212</v>
      </c>
      <c r="H30" s="57">
        <f t="shared" si="11"/>
        <v>72348.97017588788</v>
      </c>
      <c r="I30" s="56">
        <f t="shared" si="12"/>
        <v>9008166.725103779</v>
      </c>
      <c r="J30" s="139">
        <f t="shared" si="13"/>
        <v>21</v>
      </c>
      <c r="K30" s="140">
        <f t="shared" si="2"/>
        <v>90000</v>
      </c>
      <c r="L30" s="141">
        <f>IF(K30="","",VLOOKUP(D30,$Z$3:$AA2520,2)/100)</f>
        <v>0.0999</v>
      </c>
      <c r="M30" s="166">
        <f t="shared" si="14"/>
        <v>88430.42178550521</v>
      </c>
      <c r="N30" s="167">
        <f t="shared" si="15"/>
        <v>1569.578214494788</v>
      </c>
      <c r="O30" s="168">
        <f t="shared" si="16"/>
        <v>9789161.744535347</v>
      </c>
      <c r="Q30" s="102"/>
      <c r="R30" s="103"/>
      <c r="S30" s="103"/>
      <c r="T30" s="103"/>
      <c r="V30" s="75"/>
      <c r="W30" s="82"/>
      <c r="X30" s="76"/>
      <c r="Y30" s="80"/>
      <c r="Z30" s="151">
        <v>38392</v>
      </c>
      <c r="AA30" s="152">
        <v>9</v>
      </c>
      <c r="AB30" s="1"/>
      <c r="AC30" s="146"/>
    </row>
    <row r="31" spans="1:29" ht="15" customHeight="1">
      <c r="A31" s="2"/>
      <c r="B31" s="59">
        <v>22</v>
      </c>
      <c r="C31" s="56">
        <f>IF('Deviza-Kölcsön elszámolása'!C31="","",'Deviza-Kölcsön elszámolása'!C31)</f>
        <v>90000</v>
      </c>
      <c r="D31" s="115">
        <f>IF('Deviza-Kölcsön elszámolása'!D31="","",'Deviza-Kölcsön elszámolása'!D31)</f>
        <v>39854</v>
      </c>
      <c r="E31" s="54">
        <f t="shared" si="3"/>
        <v>29</v>
      </c>
      <c r="F31" s="104">
        <f t="shared" si="4"/>
        <v>0.0215</v>
      </c>
      <c r="G31" s="56">
        <f t="shared" si="5"/>
        <v>15387.923159184125</v>
      </c>
      <c r="H31" s="57">
        <f t="shared" si="11"/>
        <v>74612.07684081588</v>
      </c>
      <c r="I31" s="56">
        <f t="shared" si="12"/>
        <v>8933554.648262963</v>
      </c>
      <c r="J31" s="139">
        <f t="shared" si="13"/>
        <v>22</v>
      </c>
      <c r="K31" s="140">
        <f t="shared" si="2"/>
        <v>90000</v>
      </c>
      <c r="L31" s="141">
        <f>IF(K31="","",VLOOKUP(D31,$Z$3:$AA2521,2)/100)</f>
        <v>0.095</v>
      </c>
      <c r="M31" s="166">
        <f t="shared" si="14"/>
        <v>73888.05645532845</v>
      </c>
      <c r="N31" s="167">
        <f t="shared" si="15"/>
        <v>16111.94354467155</v>
      </c>
      <c r="O31" s="168">
        <f t="shared" si="16"/>
        <v>9773049.800990677</v>
      </c>
      <c r="Q31" s="102"/>
      <c r="R31" s="103"/>
      <c r="S31" s="103"/>
      <c r="T31" s="103"/>
      <c r="V31" s="75"/>
      <c r="W31" s="82"/>
      <c r="X31" s="76"/>
      <c r="Y31" s="80"/>
      <c r="Z31" s="151">
        <v>38393</v>
      </c>
      <c r="AA31" s="152">
        <v>8.97</v>
      </c>
      <c r="AB31" s="1"/>
      <c r="AC31" s="146"/>
    </row>
    <row r="32" spans="1:29" ht="15" customHeight="1">
      <c r="A32" s="2"/>
      <c r="B32" s="59">
        <v>23</v>
      </c>
      <c r="C32" s="56">
        <f>IF('Deviza-Kölcsön elszámolása'!C32="","",'Deviza-Kölcsön elszámolása'!C32)</f>
        <v>90000</v>
      </c>
      <c r="D32" s="115">
        <f>IF('Deviza-Kölcsön elszámolása'!D32="","",'Deviza-Kölcsön elszámolása'!D32)</f>
        <v>39882</v>
      </c>
      <c r="E32" s="54">
        <f t="shared" si="3"/>
        <v>28</v>
      </c>
      <c r="F32" s="104">
        <f t="shared" si="4"/>
        <v>0.0215</v>
      </c>
      <c r="G32" s="56">
        <f t="shared" si="5"/>
        <v>14734.246296587133</v>
      </c>
      <c r="H32" s="57">
        <f t="shared" si="11"/>
        <v>75265.75370341286</v>
      </c>
      <c r="I32" s="56">
        <f t="shared" si="12"/>
        <v>8858288.89455955</v>
      </c>
      <c r="J32" s="139">
        <f t="shared" si="13"/>
        <v>23</v>
      </c>
      <c r="K32" s="140">
        <f t="shared" si="2"/>
        <v>90000</v>
      </c>
      <c r="L32" s="141">
        <f>IF(K32="","",VLOOKUP(D32,$Z$3:$AA2522,2)/100)</f>
        <v>0.0951</v>
      </c>
      <c r="M32" s="166">
        <f t="shared" si="14"/>
        <v>71297.74523309033</v>
      </c>
      <c r="N32" s="167">
        <f t="shared" si="15"/>
        <v>18702.254766909668</v>
      </c>
      <c r="O32" s="168">
        <f t="shared" si="16"/>
        <v>9754347.546223767</v>
      </c>
      <c r="Q32" s="102"/>
      <c r="R32" s="103"/>
      <c r="S32" s="103"/>
      <c r="T32" s="103"/>
      <c r="V32" s="75"/>
      <c r="W32" s="82"/>
      <c r="X32" s="76"/>
      <c r="Y32" s="80"/>
      <c r="Z32" s="151">
        <v>38394</v>
      </c>
      <c r="AA32" s="152">
        <v>8.97</v>
      </c>
      <c r="AB32" s="1"/>
      <c r="AC32" s="146"/>
    </row>
    <row r="33" spans="1:29" ht="15" customHeight="1">
      <c r="A33" s="2"/>
      <c r="B33" s="59">
        <v>24</v>
      </c>
      <c r="C33" s="56">
        <f>IF('Deviza-Kölcsön elszámolása'!C33="","",'Deviza-Kölcsön elszámolása'!C33)</f>
        <v>90000</v>
      </c>
      <c r="D33" s="115">
        <f>IF('Deviza-Kölcsön elszámolása'!D33="","",'Deviza-Kölcsön elszámolása'!D33)</f>
        <v>39913</v>
      </c>
      <c r="E33" s="54">
        <f t="shared" si="3"/>
        <v>31</v>
      </c>
      <c r="F33" s="104">
        <f t="shared" si="4"/>
        <v>0.0215</v>
      </c>
      <c r="G33" s="56">
        <f t="shared" si="5"/>
        <v>16175.478214312163</v>
      </c>
      <c r="H33" s="57">
        <f t="shared" si="11"/>
        <v>73824.52178568783</v>
      </c>
      <c r="I33" s="56">
        <f t="shared" si="12"/>
        <v>8784464.372773862</v>
      </c>
      <c r="J33" s="139">
        <f t="shared" si="13"/>
        <v>24</v>
      </c>
      <c r="K33" s="140">
        <f t="shared" si="2"/>
        <v>90000</v>
      </c>
      <c r="L33" s="141">
        <f>IF(K33="","",VLOOKUP(D33,$Z$3:$AA2523,2)/100)</f>
        <v>0.09630000000000001</v>
      </c>
      <c r="M33" s="166">
        <f t="shared" si="14"/>
        <v>79779.87323216935</v>
      </c>
      <c r="N33" s="167">
        <f t="shared" si="15"/>
        <v>10220.126767830647</v>
      </c>
      <c r="O33" s="168">
        <f t="shared" si="16"/>
        <v>9744127.419455936</v>
      </c>
      <c r="Q33" s="102"/>
      <c r="R33" s="103"/>
      <c r="S33" s="103"/>
      <c r="T33" s="103"/>
      <c r="V33" s="75"/>
      <c r="W33" s="82"/>
      <c r="X33" s="76"/>
      <c r="Y33" s="80"/>
      <c r="Z33" s="151">
        <v>38397</v>
      </c>
      <c r="AA33" s="152">
        <v>8.96</v>
      </c>
      <c r="AB33" s="1"/>
      <c r="AC33" s="146"/>
    </row>
    <row r="34" spans="1:29" ht="15" customHeight="1">
      <c r="A34" s="2"/>
      <c r="B34" s="59">
        <v>25</v>
      </c>
      <c r="C34" s="56">
        <f>IF('Deviza-Kölcsön elszámolása'!C34="","",'Deviza-Kölcsön elszámolása'!C34)</f>
        <v>90000</v>
      </c>
      <c r="D34" s="115">
        <f>IF('Deviza-Kölcsön elszámolása'!D34="","",'Deviza-Kölcsön elszámolása'!D34)</f>
        <v>39943</v>
      </c>
      <c r="E34" s="54">
        <f t="shared" si="3"/>
        <v>30</v>
      </c>
      <c r="F34" s="104">
        <f t="shared" si="4"/>
        <v>0.0215</v>
      </c>
      <c r="G34" s="56">
        <f t="shared" si="5"/>
        <v>15523.23156284696</v>
      </c>
      <c r="H34" s="57">
        <f t="shared" si="11"/>
        <v>74476.76843715303</v>
      </c>
      <c r="I34" s="56">
        <f t="shared" si="12"/>
        <v>8709987.604336709</v>
      </c>
      <c r="J34" s="139">
        <f t="shared" si="13"/>
        <v>25</v>
      </c>
      <c r="K34" s="140">
        <f t="shared" si="2"/>
        <v>90000</v>
      </c>
      <c r="L34" s="141">
        <f>IF(K34="","",VLOOKUP(D34,$Z$3:$AA2524,2)/100)</f>
        <v>0.096</v>
      </c>
      <c r="M34" s="166">
        <f t="shared" si="14"/>
        <v>76885.16977543314</v>
      </c>
      <c r="N34" s="167">
        <f t="shared" si="15"/>
        <v>13114.83022456686</v>
      </c>
      <c r="O34" s="168">
        <f t="shared" si="16"/>
        <v>9731012.58923137</v>
      </c>
      <c r="Q34" s="102"/>
      <c r="R34" s="103"/>
      <c r="S34" s="103"/>
      <c r="T34" s="103"/>
      <c r="V34" s="75"/>
      <c r="W34" s="82"/>
      <c r="X34" s="76"/>
      <c r="Y34" s="80"/>
      <c r="Z34" s="151">
        <v>38398</v>
      </c>
      <c r="AA34" s="152">
        <v>8.93</v>
      </c>
      <c r="AB34" s="1"/>
      <c r="AC34" s="146"/>
    </row>
    <row r="35" spans="1:29" ht="15" customHeight="1">
      <c r="A35" s="2"/>
      <c r="B35" s="59">
        <v>26</v>
      </c>
      <c r="C35" s="56">
        <f>IF('Deviza-Kölcsön elszámolása'!C35="","",'Deviza-Kölcsön elszámolása'!C35)</f>
        <v>90000</v>
      </c>
      <c r="D35" s="115">
        <f>IF('Deviza-Kölcsön elszámolása'!D35="","",'Deviza-Kölcsön elszámolása'!D35)</f>
        <v>39974</v>
      </c>
      <c r="E35" s="54">
        <f t="shared" si="3"/>
        <v>31</v>
      </c>
      <c r="F35" s="104">
        <f t="shared" si="4"/>
        <v>0.0215</v>
      </c>
      <c r="G35" s="56">
        <f t="shared" si="5"/>
        <v>15904.675995316205</v>
      </c>
      <c r="H35" s="57">
        <f t="shared" si="11"/>
        <v>74095.32400468379</v>
      </c>
      <c r="I35" s="56">
        <f t="shared" si="12"/>
        <v>8635892.280332025</v>
      </c>
      <c r="J35" s="139">
        <f t="shared" si="13"/>
        <v>26</v>
      </c>
      <c r="K35" s="140">
        <f t="shared" si="2"/>
        <v>90000</v>
      </c>
      <c r="L35" s="141">
        <f>IF(K35="","",VLOOKUP(D35,$Z$3:$AA2525,2)/100)</f>
        <v>0.096</v>
      </c>
      <c r="M35" s="166">
        <f t="shared" si="14"/>
        <v>79341.07798781522</v>
      </c>
      <c r="N35" s="167">
        <f t="shared" si="15"/>
        <v>10658.922012184776</v>
      </c>
      <c r="O35" s="168">
        <f t="shared" si="16"/>
        <v>9720353.667219184</v>
      </c>
      <c r="Q35" s="102"/>
      <c r="R35" s="103"/>
      <c r="S35" s="103"/>
      <c r="T35" s="103"/>
      <c r="V35" s="75"/>
      <c r="W35" s="82"/>
      <c r="X35" s="76"/>
      <c r="Y35" s="80"/>
      <c r="Z35" s="151">
        <v>38399</v>
      </c>
      <c r="AA35" s="152">
        <v>8.91</v>
      </c>
      <c r="AB35" s="1"/>
      <c r="AC35" s="146"/>
    </row>
    <row r="36" spans="1:29" ht="15" customHeight="1">
      <c r="A36" s="2"/>
      <c r="B36" s="59">
        <v>27</v>
      </c>
      <c r="C36" s="56">
        <f>IF('Deviza-Kölcsön elszámolása'!C36="","",'Deviza-Kölcsön elszámolása'!C36)</f>
        <v>120000</v>
      </c>
      <c r="D36" s="115">
        <f>IF('Deviza-Kölcsön elszámolása'!D36="","",'Deviza-Kölcsön elszámolása'!D36)</f>
        <v>40004</v>
      </c>
      <c r="E36" s="54">
        <f t="shared" si="3"/>
        <v>30</v>
      </c>
      <c r="F36" s="104">
        <f t="shared" si="4"/>
        <v>0.0215</v>
      </c>
      <c r="G36" s="56">
        <f t="shared" si="5"/>
        <v>15260.686358394945</v>
      </c>
      <c r="H36" s="57">
        <f t="shared" si="11"/>
        <v>104739.31364160505</v>
      </c>
      <c r="I36" s="56">
        <f t="shared" si="12"/>
        <v>8531152.96669042</v>
      </c>
      <c r="J36" s="139">
        <f t="shared" si="13"/>
        <v>27</v>
      </c>
      <c r="K36" s="140">
        <f t="shared" si="2"/>
        <v>120000</v>
      </c>
      <c r="L36" s="141">
        <f>IF(K36="","",VLOOKUP(D36,$Z$3:$AA2526,2)/100)</f>
        <v>0.0958</v>
      </c>
      <c r="M36" s="166">
        <f t="shared" si="14"/>
        <v>76537.79846462449</v>
      </c>
      <c r="N36" s="167">
        <f t="shared" si="15"/>
        <v>43462.20153537551</v>
      </c>
      <c r="O36" s="168">
        <f t="shared" si="16"/>
        <v>9676891.465683809</v>
      </c>
      <c r="Q36" s="102"/>
      <c r="R36" s="103"/>
      <c r="S36" s="103"/>
      <c r="T36" s="103"/>
      <c r="V36" s="75"/>
      <c r="W36" s="82"/>
      <c r="X36" s="76"/>
      <c r="Y36" s="80"/>
      <c r="Z36" s="151">
        <v>38400</v>
      </c>
      <c r="AA36" s="152">
        <v>8.74</v>
      </c>
      <c r="AB36" s="1"/>
      <c r="AC36" s="146"/>
    </row>
    <row r="37" spans="1:29" ht="15" customHeight="1">
      <c r="A37" s="2"/>
      <c r="B37" s="59">
        <v>28</v>
      </c>
      <c r="C37" s="56">
        <f>IF('Deviza-Kölcsön elszámolása'!C37="","",'Deviza-Kölcsön elszámolása'!C37)</f>
        <v>120000</v>
      </c>
      <c r="D37" s="115">
        <f>IF('Deviza-Kölcsön elszámolása'!D37="","",'Deviza-Kölcsön elszámolása'!D37)</f>
        <v>40035</v>
      </c>
      <c r="E37" s="54">
        <f t="shared" si="3"/>
        <v>31</v>
      </c>
      <c r="F37" s="104">
        <f t="shared" si="4"/>
        <v>0.0215</v>
      </c>
      <c r="G37" s="56">
        <f t="shared" si="5"/>
        <v>15578.119047394972</v>
      </c>
      <c r="H37" s="57">
        <f t="shared" si="11"/>
        <v>104421.88095260503</v>
      </c>
      <c r="I37" s="56">
        <f t="shared" si="12"/>
        <v>8426731.085737815</v>
      </c>
      <c r="J37" s="139">
        <f t="shared" si="13"/>
        <v>28</v>
      </c>
      <c r="K37" s="140">
        <f t="shared" si="2"/>
        <v>120000</v>
      </c>
      <c r="L37" s="141">
        <f>IF(K37="","",VLOOKUP(D37,$Z$3:$AA2527,2)/100)</f>
        <v>0.085</v>
      </c>
      <c r="M37" s="166">
        <f t="shared" si="14"/>
        <v>69859.20277281325</v>
      </c>
      <c r="N37" s="167">
        <f t="shared" si="15"/>
        <v>50140.79722718675</v>
      </c>
      <c r="O37" s="168">
        <f t="shared" si="16"/>
        <v>9626750.668456621</v>
      </c>
      <c r="Q37" s="102"/>
      <c r="R37" s="103"/>
      <c r="S37" s="103"/>
      <c r="T37" s="103"/>
      <c r="V37" s="75"/>
      <c r="W37" s="82"/>
      <c r="X37" s="75"/>
      <c r="Y37" s="80"/>
      <c r="Z37" s="151">
        <v>38401</v>
      </c>
      <c r="AA37" s="152">
        <v>8.63</v>
      </c>
      <c r="AB37" s="1"/>
      <c r="AC37" s="146"/>
    </row>
    <row r="38" spans="1:29" ht="15" customHeight="1">
      <c r="A38" s="2"/>
      <c r="B38" s="59">
        <v>29</v>
      </c>
      <c r="C38" s="56">
        <f>IF('Deviza-Kölcsön elszámolása'!C38="","",'Deviza-Kölcsön elszámolása'!C38)</f>
        <v>120000</v>
      </c>
      <c r="D38" s="115">
        <f>IF('Deviza-Kölcsön elszámolása'!D38="","",'Deviza-Kölcsön elszámolása'!D38)</f>
        <v>40066</v>
      </c>
      <c r="E38" s="54">
        <f t="shared" si="3"/>
        <v>31</v>
      </c>
      <c r="F38" s="104">
        <f t="shared" si="4"/>
        <v>0.0215</v>
      </c>
      <c r="G38" s="56">
        <f t="shared" si="5"/>
        <v>15387.441831902062</v>
      </c>
      <c r="H38" s="57">
        <f t="shared" si="11"/>
        <v>104612.55816809794</v>
      </c>
      <c r="I38" s="56">
        <f t="shared" si="12"/>
        <v>8322118.527569717</v>
      </c>
      <c r="J38" s="139">
        <f t="shared" si="13"/>
        <v>29</v>
      </c>
      <c r="K38" s="140">
        <f t="shared" si="2"/>
        <v>120000</v>
      </c>
      <c r="L38" s="141">
        <f>IF(K38="","",VLOOKUP(D38,$Z$3:$AA2528,2)/100)</f>
        <v>0.08</v>
      </c>
      <c r="M38" s="166">
        <f t="shared" si="14"/>
        <v>65409.15522677376</v>
      </c>
      <c r="N38" s="167">
        <f t="shared" si="15"/>
        <v>54590.84477322624</v>
      </c>
      <c r="O38" s="168">
        <f t="shared" si="16"/>
        <v>9572159.823683396</v>
      </c>
      <c r="Q38" s="102"/>
      <c r="R38" s="103"/>
      <c r="S38" s="103"/>
      <c r="T38" s="103"/>
      <c r="V38" s="75"/>
      <c r="W38" s="82"/>
      <c r="X38" s="75"/>
      <c r="Y38" s="80"/>
      <c r="Z38" s="151">
        <v>38404</v>
      </c>
      <c r="AA38" s="152">
        <v>8.57</v>
      </c>
      <c r="AB38" s="1"/>
      <c r="AC38" s="146"/>
    </row>
    <row r="39" spans="1:29" ht="15" customHeight="1">
      <c r="A39" s="2"/>
      <c r="B39" s="59">
        <v>30</v>
      </c>
      <c r="C39" s="56">
        <f>IF('Deviza-Kölcsön elszámolása'!C39="","",'Deviza-Kölcsön elszámolása'!C39)</f>
        <v>120000</v>
      </c>
      <c r="D39" s="115">
        <f>IF('Deviza-Kölcsön elszámolása'!D39="","",'Deviza-Kölcsön elszámolása'!D39)</f>
        <v>40096</v>
      </c>
      <c r="E39" s="54">
        <f t="shared" si="3"/>
        <v>30</v>
      </c>
      <c r="F39" s="104">
        <f t="shared" si="4"/>
        <v>0.0215</v>
      </c>
      <c r="G39" s="56">
        <f t="shared" si="5"/>
        <v>14706.209452828676</v>
      </c>
      <c r="H39" s="57">
        <f t="shared" si="11"/>
        <v>105293.79054717132</v>
      </c>
      <c r="I39" s="56">
        <f t="shared" si="12"/>
        <v>8216824.737022545</v>
      </c>
      <c r="J39" s="139">
        <f t="shared" si="13"/>
        <v>30</v>
      </c>
      <c r="K39" s="140">
        <f t="shared" si="2"/>
        <v>120000</v>
      </c>
      <c r="L39" s="141">
        <f>IF(K39="","",VLOOKUP(D39,$Z$3:$AA2529,2)/100)</f>
        <v>0.07490000000000001</v>
      </c>
      <c r="M39" s="166">
        <f t="shared" si="14"/>
        <v>58927.789380319424</v>
      </c>
      <c r="N39" s="167">
        <f t="shared" si="15"/>
        <v>61072.210619680576</v>
      </c>
      <c r="O39" s="168">
        <f t="shared" si="16"/>
        <v>9511087.613063715</v>
      </c>
      <c r="Q39" s="102"/>
      <c r="R39" s="103"/>
      <c r="S39" s="103"/>
      <c r="T39" s="103"/>
      <c r="V39" s="75"/>
      <c r="W39" s="82"/>
      <c r="X39" s="75"/>
      <c r="Y39" s="80"/>
      <c r="Z39" s="151">
        <v>38405</v>
      </c>
      <c r="AA39" s="152">
        <v>8.43</v>
      </c>
      <c r="AB39" s="1"/>
      <c r="AC39" s="146"/>
    </row>
    <row r="40" spans="1:29" ht="15" customHeight="1">
      <c r="A40" s="2"/>
      <c r="B40" s="59">
        <v>31</v>
      </c>
      <c r="C40" s="56">
        <f>IF('Deviza-Kölcsön elszámolása'!C40="","",'Deviza-Kölcsön elszámolása'!C40)</f>
        <v>120000</v>
      </c>
      <c r="D40" s="115">
        <f>IF('Deviza-Kölcsön elszámolása'!D40="","",'Deviza-Kölcsön elszámolása'!D40)</f>
        <v>40127</v>
      </c>
      <c r="E40" s="54">
        <f t="shared" si="3"/>
        <v>31</v>
      </c>
      <c r="F40" s="104">
        <f t="shared" si="4"/>
        <v>0.0215</v>
      </c>
      <c r="G40" s="56">
        <f t="shared" si="5"/>
        <v>15004.147088289114</v>
      </c>
      <c r="H40" s="57">
        <f t="shared" si="11"/>
        <v>104995.85291171088</v>
      </c>
      <c r="I40" s="56">
        <f t="shared" si="12"/>
        <v>8111828.884110834</v>
      </c>
      <c r="J40" s="139">
        <f t="shared" si="13"/>
        <v>31</v>
      </c>
      <c r="K40" s="140">
        <f t="shared" si="2"/>
        <v>120000</v>
      </c>
      <c r="L40" s="141">
        <f>IF(K40="","",VLOOKUP(D40,$Z$3:$AA2530,2)/100)</f>
        <v>0.0699</v>
      </c>
      <c r="M40" s="166">
        <f t="shared" si="14"/>
        <v>56464.59109245963</v>
      </c>
      <c r="N40" s="167">
        <f t="shared" si="15"/>
        <v>63535.40890754037</v>
      </c>
      <c r="O40" s="168">
        <f t="shared" si="16"/>
        <v>9447552.204156175</v>
      </c>
      <c r="Q40" s="102"/>
      <c r="R40" s="103"/>
      <c r="S40" s="103"/>
      <c r="T40" s="103"/>
      <c r="V40" s="75"/>
      <c r="W40" s="82"/>
      <c r="X40" s="75"/>
      <c r="Y40" s="80"/>
      <c r="Z40" s="151">
        <v>38406</v>
      </c>
      <c r="AA40" s="152">
        <v>8.4</v>
      </c>
      <c r="AB40" s="1"/>
      <c r="AC40" s="146"/>
    </row>
    <row r="41" spans="1:29" ht="15" customHeight="1">
      <c r="A41" s="2"/>
      <c r="B41" s="59">
        <v>32</v>
      </c>
      <c r="C41" s="56">
        <f>IF('Deviza-Kölcsön elszámolása'!C41="","",'Deviza-Kölcsön elszámolása'!C41)</f>
        <v>120000</v>
      </c>
      <c r="D41" s="115">
        <f>IF('Deviza-Kölcsön elszámolása'!D41="","",'Deviza-Kölcsön elszámolása'!D41)</f>
        <v>40157</v>
      </c>
      <c r="E41" s="54">
        <f t="shared" si="3"/>
        <v>30</v>
      </c>
      <c r="F41" s="104">
        <f t="shared" si="4"/>
        <v>0.0215</v>
      </c>
      <c r="G41" s="56">
        <f t="shared" si="5"/>
        <v>14334.601726716404</v>
      </c>
      <c r="H41" s="57">
        <f t="shared" si="11"/>
        <v>105665.3982732836</v>
      </c>
      <c r="I41" s="56">
        <f t="shared" si="12"/>
        <v>8006163.485837551</v>
      </c>
      <c r="J41" s="139">
        <f t="shared" si="13"/>
        <v>32</v>
      </c>
      <c r="K41" s="140">
        <f t="shared" si="2"/>
        <v>120000</v>
      </c>
      <c r="L41" s="141">
        <f>IF(K41="","",VLOOKUP(D41,$Z$3:$AA2531,2)/100)</f>
        <v>0.065</v>
      </c>
      <c r="M41" s="166">
        <f t="shared" si="14"/>
        <v>50473.22410439601</v>
      </c>
      <c r="N41" s="167">
        <f t="shared" si="15"/>
        <v>69526.77589560399</v>
      </c>
      <c r="O41" s="168">
        <f t="shared" si="16"/>
        <v>9378025.42826057</v>
      </c>
      <c r="Q41" s="102"/>
      <c r="R41" s="103"/>
      <c r="S41" s="103"/>
      <c r="T41" s="103"/>
      <c r="V41" s="75"/>
      <c r="W41" s="82"/>
      <c r="X41" s="75"/>
      <c r="Y41" s="80"/>
      <c r="Z41" s="151">
        <v>38407</v>
      </c>
      <c r="AA41" s="152">
        <v>8.39</v>
      </c>
      <c r="AB41" s="1"/>
      <c r="AC41" s="146"/>
    </row>
    <row r="42" spans="1:29" ht="15" customHeight="1">
      <c r="A42" s="2"/>
      <c r="B42" s="59">
        <v>33</v>
      </c>
      <c r="C42" s="56">
        <f>IF('Deviza-Kölcsön elszámolása'!C42="","",'Deviza-Kölcsön elszámolása'!C42)</f>
        <v>120000</v>
      </c>
      <c r="D42" s="115">
        <f>IF('Deviza-Kölcsön elszámolása'!D42="","",'Deviza-Kölcsön elszámolása'!D42)</f>
        <v>40188</v>
      </c>
      <c r="E42" s="54">
        <f t="shared" si="3"/>
        <v>31</v>
      </c>
      <c r="F42" s="104">
        <f t="shared" si="4"/>
        <v>0.0215</v>
      </c>
      <c r="G42" s="56">
        <f t="shared" si="5"/>
        <v>14619.473872084185</v>
      </c>
      <c r="H42" s="57">
        <f t="shared" si="11"/>
        <v>105380.52612791581</v>
      </c>
      <c r="I42" s="56">
        <f t="shared" si="12"/>
        <v>7900782.959709635</v>
      </c>
      <c r="J42" s="139">
        <f t="shared" si="13"/>
        <v>33</v>
      </c>
      <c r="K42" s="140">
        <f t="shared" si="2"/>
        <v>120000</v>
      </c>
      <c r="L42" s="141">
        <f>IF(K42="","",VLOOKUP(D42,$Z$3:$AA2532,2)/100)</f>
        <v>0.0625</v>
      </c>
      <c r="M42" s="166">
        <f t="shared" si="14"/>
        <v>49780.61443083522</v>
      </c>
      <c r="N42" s="167">
        <f t="shared" si="15"/>
        <v>70219.38556916478</v>
      </c>
      <c r="O42" s="168">
        <f t="shared" si="16"/>
        <v>9307806.042691406</v>
      </c>
      <c r="Q42" s="102"/>
      <c r="R42" s="103"/>
      <c r="S42" s="103"/>
      <c r="T42" s="103"/>
      <c r="V42" s="75"/>
      <c r="W42" s="82"/>
      <c r="X42" s="75"/>
      <c r="Y42" s="80"/>
      <c r="Z42" s="151">
        <v>38408</v>
      </c>
      <c r="AA42" s="152">
        <v>8.38</v>
      </c>
      <c r="AB42" s="1"/>
      <c r="AC42" s="146"/>
    </row>
    <row r="43" spans="1:29" ht="15" customHeight="1">
      <c r="A43" s="2"/>
      <c r="B43" s="59">
        <v>34</v>
      </c>
      <c r="C43" s="56">
        <f>IF('Deviza-Kölcsön elszámolása'!C43="","",'Deviza-Kölcsön elszámolása'!C43)</f>
        <v>120000</v>
      </c>
      <c r="D43" s="115">
        <f>IF('Deviza-Kölcsön elszámolása'!D43="","",'Deviza-Kölcsön elszámolása'!D43)</f>
        <v>40219</v>
      </c>
      <c r="E43" s="54">
        <f t="shared" si="3"/>
        <v>31</v>
      </c>
      <c r="F43" s="104">
        <f t="shared" si="4"/>
        <v>0.0215</v>
      </c>
      <c r="G43" s="56">
        <f t="shared" si="5"/>
        <v>14427.046144236907</v>
      </c>
      <c r="H43" s="57">
        <f t="shared" si="11"/>
        <v>105572.95385576309</v>
      </c>
      <c r="I43" s="56">
        <f t="shared" si="12"/>
        <v>7795210.005853872</v>
      </c>
      <c r="J43" s="139">
        <f t="shared" si="13"/>
        <v>34</v>
      </c>
      <c r="K43" s="140">
        <f t="shared" si="2"/>
        <v>120000</v>
      </c>
      <c r="L43" s="141">
        <f>IF(K43="","",VLOOKUP(D43,$Z$3:$AA2533,2)/100)</f>
        <v>0.06</v>
      </c>
      <c r="M43" s="166">
        <f t="shared" si="14"/>
        <v>47431.55956001648</v>
      </c>
      <c r="N43" s="167">
        <f t="shared" si="15"/>
        <v>72568.44043998352</v>
      </c>
      <c r="O43" s="168">
        <f t="shared" si="16"/>
        <v>9235237.602251422</v>
      </c>
      <c r="Q43" s="102"/>
      <c r="R43" s="103"/>
      <c r="S43" s="103"/>
      <c r="T43" s="103"/>
      <c r="V43" s="75"/>
      <c r="W43" s="82"/>
      <c r="X43" s="75"/>
      <c r="Y43" s="80"/>
      <c r="Z43" s="151">
        <v>38411</v>
      </c>
      <c r="AA43" s="152">
        <v>8.31</v>
      </c>
      <c r="AB43" s="1"/>
      <c r="AC43" s="146"/>
    </row>
    <row r="44" spans="1:29" ht="15" customHeight="1">
      <c r="A44" s="2"/>
      <c r="B44" s="59">
        <v>35</v>
      </c>
      <c r="C44" s="56">
        <f>IF('Deviza-Kölcsön elszámolása'!C44="","",'Deviza-Kölcsön elszámolása'!C44)</f>
        <v>120000</v>
      </c>
      <c r="D44" s="115">
        <f>IF('Deviza-Kölcsön elszámolása'!D44="","",'Deviza-Kölcsön elszámolása'!D44)</f>
        <v>40247</v>
      </c>
      <c r="E44" s="54">
        <f t="shared" si="3"/>
        <v>28</v>
      </c>
      <c r="F44" s="104">
        <f t="shared" si="4"/>
        <v>0.0215</v>
      </c>
      <c r="G44" s="56">
        <f t="shared" si="5"/>
        <v>12856.75732472337</v>
      </c>
      <c r="H44" s="57">
        <f t="shared" si="11"/>
        <v>107143.24267527663</v>
      </c>
      <c r="I44" s="56">
        <f t="shared" si="12"/>
        <v>7688066.763178595</v>
      </c>
      <c r="J44" s="139">
        <f t="shared" si="13"/>
        <v>35</v>
      </c>
      <c r="K44" s="140">
        <f t="shared" si="2"/>
        <v>120000</v>
      </c>
      <c r="L44" s="141">
        <f>IF(K44="","",VLOOKUP(D44,$Z$3:$AA2534,2)/100)</f>
        <v>0.0574</v>
      </c>
      <c r="M44" s="166">
        <f t="shared" si="14"/>
        <v>40665.40787489996</v>
      </c>
      <c r="N44" s="167">
        <f t="shared" si="15"/>
        <v>79334.59212510004</v>
      </c>
      <c r="O44" s="168">
        <f t="shared" si="16"/>
        <v>9155903.010126323</v>
      </c>
      <c r="Q44" s="102"/>
      <c r="R44" s="103"/>
      <c r="S44" s="103"/>
      <c r="T44" s="103"/>
      <c r="V44" s="75"/>
      <c r="W44" s="82"/>
      <c r="X44" s="75"/>
      <c r="Y44" s="80"/>
      <c r="Z44" s="151">
        <v>38412</v>
      </c>
      <c r="AA44" s="152">
        <v>8.27</v>
      </c>
      <c r="AB44" s="1"/>
      <c r="AC44" s="146"/>
    </row>
    <row r="45" spans="1:29" ht="15" customHeight="1">
      <c r="A45" s="2"/>
      <c r="B45" s="59">
        <v>36</v>
      </c>
      <c r="C45" s="56">
        <f>IF('Deviza-Kölcsön elszámolása'!C45="","",'Deviza-Kölcsön elszámolása'!C45)</f>
        <v>120000</v>
      </c>
      <c r="D45" s="115">
        <f>IF('Deviza-Kölcsön elszámolása'!D45="","",'Deviza-Kölcsön elszámolása'!D45)</f>
        <v>40278</v>
      </c>
      <c r="E45" s="54">
        <f t="shared" si="3"/>
        <v>31</v>
      </c>
      <c r="F45" s="104">
        <f t="shared" si="4"/>
        <v>0.0215</v>
      </c>
      <c r="G45" s="56">
        <f t="shared" si="5"/>
        <v>14038.620541530228</v>
      </c>
      <c r="H45" s="57">
        <f t="shared" si="11"/>
        <v>105961.37945846978</v>
      </c>
      <c r="I45" s="56">
        <f t="shared" si="12"/>
        <v>7582105.383720126</v>
      </c>
      <c r="J45" s="139">
        <f t="shared" si="13"/>
        <v>36</v>
      </c>
      <c r="K45" s="140">
        <f t="shared" si="2"/>
        <v>120000</v>
      </c>
      <c r="L45" s="141">
        <f>IF(K45="","",VLOOKUP(D45,$Z$3:$AA2535,2)/100)</f>
        <v>0.055</v>
      </c>
      <c r="M45" s="166">
        <f t="shared" si="14"/>
        <v>42769.35515689145</v>
      </c>
      <c r="N45" s="167">
        <f t="shared" si="15"/>
        <v>77230.64484310854</v>
      </c>
      <c r="O45" s="168">
        <f t="shared" si="16"/>
        <v>9078672.365283214</v>
      </c>
      <c r="Q45" s="102"/>
      <c r="R45" s="103"/>
      <c r="S45" s="103"/>
      <c r="T45" s="103"/>
      <c r="V45" s="75"/>
      <c r="W45" s="82"/>
      <c r="X45" s="75"/>
      <c r="Y45" s="80"/>
      <c r="Z45" s="151">
        <v>38413</v>
      </c>
      <c r="AA45" s="152">
        <v>8.25</v>
      </c>
      <c r="AB45" s="1"/>
      <c r="AC45" s="146"/>
    </row>
    <row r="46" spans="1:29" ht="15" customHeight="1">
      <c r="A46" s="2"/>
      <c r="B46" s="59">
        <v>37</v>
      </c>
      <c r="C46" s="56">
        <f>IF('Deviza-Kölcsön elszámolása'!C46="","",'Deviza-Kölcsön elszámolása'!C46)</f>
        <v>120000</v>
      </c>
      <c r="D46" s="115">
        <f>IF('Deviza-Kölcsön elszámolása'!D46="","",'Deviza-Kölcsön elszámolása'!D46)</f>
        <v>40308</v>
      </c>
      <c r="E46" s="54">
        <f t="shared" si="3"/>
        <v>30</v>
      </c>
      <c r="F46" s="104">
        <f t="shared" si="4"/>
        <v>0.0215</v>
      </c>
      <c r="G46" s="56">
        <f t="shared" si="5"/>
        <v>13398.514993149263</v>
      </c>
      <c r="H46" s="57">
        <f t="shared" si="11"/>
        <v>106601.48500685074</v>
      </c>
      <c r="I46" s="56">
        <f t="shared" si="12"/>
        <v>7475503.898713275</v>
      </c>
      <c r="J46" s="139">
        <f t="shared" si="13"/>
        <v>37</v>
      </c>
      <c r="K46" s="140">
        <f t="shared" si="2"/>
        <v>120000</v>
      </c>
      <c r="L46" s="141">
        <f>IF(K46="","",VLOOKUP(D46,$Z$3:$AA2536,2)/100)</f>
        <v>0.0525</v>
      </c>
      <c r="M46" s="166">
        <f t="shared" si="14"/>
        <v>39175.0930830714</v>
      </c>
      <c r="N46" s="167">
        <f t="shared" si="15"/>
        <v>80824.9069169286</v>
      </c>
      <c r="O46" s="168">
        <f t="shared" si="16"/>
        <v>8997847.458366284</v>
      </c>
      <c r="Q46" s="102"/>
      <c r="R46" s="103"/>
      <c r="S46" s="103"/>
      <c r="T46" s="103"/>
      <c r="V46" s="75"/>
      <c r="W46" s="82"/>
      <c r="X46" s="75"/>
      <c r="Y46" s="80"/>
      <c r="Z46" s="151">
        <v>38414</v>
      </c>
      <c r="AA46" s="152">
        <v>8.25</v>
      </c>
      <c r="AB46" s="1"/>
      <c r="AC46" s="146"/>
    </row>
    <row r="47" spans="1:29" ht="15" customHeight="1">
      <c r="A47" s="2"/>
      <c r="B47" s="59">
        <v>38</v>
      </c>
      <c r="C47" s="56">
        <f>IF('Deviza-Kölcsön elszámolása'!C47="","",'Deviza-Kölcsön elszámolása'!C47)</f>
        <v>120000</v>
      </c>
      <c r="D47" s="115">
        <f>IF('Deviza-Kölcsön elszámolása'!D47="","",'Deviza-Kölcsön elszámolása'!D47)</f>
        <v>40339</v>
      </c>
      <c r="E47" s="54">
        <f t="shared" si="3"/>
        <v>31</v>
      </c>
      <c r="F47" s="104">
        <f t="shared" si="4"/>
        <v>0.0215</v>
      </c>
      <c r="G47" s="56">
        <f t="shared" si="5"/>
        <v>13650.474927376432</v>
      </c>
      <c r="H47" s="57">
        <f t="shared" si="11"/>
        <v>106349.52507262357</v>
      </c>
      <c r="I47" s="56">
        <f t="shared" si="12"/>
        <v>7369154.373640651</v>
      </c>
      <c r="J47" s="139">
        <f t="shared" si="13"/>
        <v>38</v>
      </c>
      <c r="K47" s="140">
        <f t="shared" si="2"/>
        <v>120000</v>
      </c>
      <c r="L47" s="141">
        <f>IF(K47="","",VLOOKUP(D47,$Z$3:$AA2537,2)/100)</f>
        <v>0.0525</v>
      </c>
      <c r="M47" s="166">
        <f t="shared" si="14"/>
        <v>40120.53900956473</v>
      </c>
      <c r="N47" s="167">
        <f t="shared" si="15"/>
        <v>79879.46099043527</v>
      </c>
      <c r="O47" s="168">
        <f t="shared" si="16"/>
        <v>8917967.99737585</v>
      </c>
      <c r="Q47" s="102"/>
      <c r="R47" s="103"/>
      <c r="S47" s="103"/>
      <c r="T47" s="103"/>
      <c r="V47" s="75"/>
      <c r="W47" s="82"/>
      <c r="X47" s="75"/>
      <c r="Y47" s="80"/>
      <c r="Z47" s="151">
        <v>38415</v>
      </c>
      <c r="AA47" s="152">
        <v>8.24</v>
      </c>
      <c r="AB47" s="1"/>
      <c r="AC47" s="146"/>
    </row>
    <row r="48" spans="1:29" ht="15" customHeight="1">
      <c r="A48" s="2"/>
      <c r="B48" s="59">
        <v>39</v>
      </c>
      <c r="C48" s="56">
        <f>IF('Deviza-Kölcsön elszámolása'!C48="","",'Deviza-Kölcsön elszámolása'!C48)</f>
        <v>135000</v>
      </c>
      <c r="D48" s="115">
        <f>IF('Deviza-Kölcsön elszámolása'!D48="","",'Deviza-Kölcsön elszámolása'!D48)</f>
        <v>40369</v>
      </c>
      <c r="E48" s="54">
        <f t="shared" si="3"/>
        <v>30</v>
      </c>
      <c r="F48" s="104">
        <f t="shared" si="4"/>
        <v>0.0215</v>
      </c>
      <c r="G48" s="56">
        <f t="shared" si="5"/>
        <v>13022.20430410471</v>
      </c>
      <c r="H48" s="57">
        <f t="shared" si="11"/>
        <v>121977.79569589529</v>
      </c>
      <c r="I48" s="56">
        <f t="shared" si="12"/>
        <v>7247176.577944756</v>
      </c>
      <c r="J48" s="139">
        <f t="shared" si="13"/>
        <v>39</v>
      </c>
      <c r="K48" s="140">
        <f t="shared" si="2"/>
        <v>135000</v>
      </c>
      <c r="L48" s="141">
        <f>IF(K48="","",VLOOKUP(D48,$Z$3:$AA2538,2)/100)</f>
        <v>0.0525</v>
      </c>
      <c r="M48" s="166">
        <f t="shared" si="14"/>
        <v>38481.642728402636</v>
      </c>
      <c r="N48" s="167">
        <f t="shared" si="15"/>
        <v>96518.35727159737</v>
      </c>
      <c r="O48" s="168">
        <f t="shared" si="16"/>
        <v>8821449.640104253</v>
      </c>
      <c r="Q48" s="102"/>
      <c r="R48" s="103"/>
      <c r="S48" s="103"/>
      <c r="T48" s="103"/>
      <c r="V48" s="75"/>
      <c r="W48" s="82"/>
      <c r="X48" s="75"/>
      <c r="Y48" s="80"/>
      <c r="Z48" s="151">
        <v>38418</v>
      </c>
      <c r="AA48" s="152">
        <v>8.21</v>
      </c>
      <c r="AB48" s="1"/>
      <c r="AC48" s="146"/>
    </row>
    <row r="49" spans="1:29" ht="15" customHeight="1">
      <c r="A49" s="2"/>
      <c r="B49" s="59">
        <v>40</v>
      </c>
      <c r="C49" s="56">
        <f>IF('Deviza-Kölcsön elszámolása'!C49="","",'Deviza-Kölcsön elszámolása'!C49)</f>
        <v>135000</v>
      </c>
      <c r="D49" s="115">
        <f>IF('Deviza-Kölcsön elszámolása'!D49="","",'Deviza-Kölcsön elszámolása'!D49)</f>
        <v>40400</v>
      </c>
      <c r="E49" s="54">
        <f t="shared" si="3"/>
        <v>31</v>
      </c>
      <c r="F49" s="104">
        <f t="shared" si="4"/>
        <v>0.0215</v>
      </c>
      <c r="G49" s="56">
        <f t="shared" si="5"/>
        <v>13233.542984110081</v>
      </c>
      <c r="H49" s="57">
        <f t="shared" si="11"/>
        <v>121766.45701588992</v>
      </c>
      <c r="I49" s="56">
        <f t="shared" si="12"/>
        <v>7125410.120928866</v>
      </c>
      <c r="J49" s="139">
        <f t="shared" si="13"/>
        <v>40</v>
      </c>
      <c r="K49" s="140">
        <f t="shared" si="2"/>
        <v>135000</v>
      </c>
      <c r="L49" s="141">
        <f>IF(K49="","",VLOOKUP(D49,$Z$3:$AA2539,2)/100)</f>
        <v>0.0527</v>
      </c>
      <c r="M49" s="166">
        <f t="shared" si="14"/>
        <v>39483.841854899496</v>
      </c>
      <c r="N49" s="167">
        <f t="shared" si="15"/>
        <v>95516.1581451005</v>
      </c>
      <c r="O49" s="168">
        <f t="shared" si="16"/>
        <v>8725933.481959153</v>
      </c>
      <c r="Q49" s="102"/>
      <c r="R49" s="103"/>
      <c r="S49" s="103"/>
      <c r="T49" s="103"/>
      <c r="V49" s="75"/>
      <c r="W49" s="82"/>
      <c r="X49" s="75"/>
      <c r="Y49" s="80"/>
      <c r="Z49" s="151">
        <v>38419</v>
      </c>
      <c r="AA49" s="152">
        <v>8.14</v>
      </c>
      <c r="AB49" s="1"/>
      <c r="AC49" s="146"/>
    </row>
    <row r="50" spans="1:29" ht="15" customHeight="1">
      <c r="A50" s="2"/>
      <c r="B50" s="59">
        <v>41</v>
      </c>
      <c r="C50" s="56">
        <f>IF('Deviza-Kölcsön elszámolása'!C50="","",'Deviza-Kölcsön elszámolása'!C50)</f>
        <v>135000</v>
      </c>
      <c r="D50" s="115">
        <f>IF('Deviza-Kölcsön elszámolása'!D50="","",'Deviza-Kölcsön elszámolása'!D50)</f>
        <v>40431</v>
      </c>
      <c r="E50" s="54">
        <f t="shared" si="3"/>
        <v>31</v>
      </c>
      <c r="F50" s="104">
        <f t="shared" si="4"/>
        <v>0.0215</v>
      </c>
      <c r="G50" s="56">
        <f t="shared" si="5"/>
        <v>13011.19409753175</v>
      </c>
      <c r="H50" s="57">
        <f t="shared" si="11"/>
        <v>121988.80590246824</v>
      </c>
      <c r="I50" s="56">
        <f t="shared" si="12"/>
        <v>7003421.315026398</v>
      </c>
      <c r="J50" s="139">
        <f t="shared" si="13"/>
        <v>41</v>
      </c>
      <c r="K50" s="140">
        <f t="shared" si="2"/>
        <v>135000</v>
      </c>
      <c r="L50" s="141">
        <f>IF(K50="","",VLOOKUP(D50,$Z$3:$AA2540,2)/100)</f>
        <v>0.0527</v>
      </c>
      <c r="M50" s="166">
        <f t="shared" si="14"/>
        <v>39056.321998566214</v>
      </c>
      <c r="N50" s="167">
        <f t="shared" si="15"/>
        <v>95943.67800143379</v>
      </c>
      <c r="O50" s="168">
        <f t="shared" si="16"/>
        <v>8629989.80395772</v>
      </c>
      <c r="Q50" s="102"/>
      <c r="R50" s="103"/>
      <c r="S50" s="103"/>
      <c r="T50" s="103"/>
      <c r="V50" s="75"/>
      <c r="W50" s="82"/>
      <c r="X50" s="75"/>
      <c r="Y50" s="80"/>
      <c r="Z50" s="151">
        <v>38420</v>
      </c>
      <c r="AA50" s="152">
        <v>8.1</v>
      </c>
      <c r="AB50" s="1"/>
      <c r="AC50" s="146"/>
    </row>
    <row r="51" spans="1:29" ht="15" customHeight="1">
      <c r="A51" s="2"/>
      <c r="B51" s="59">
        <v>42</v>
      </c>
      <c r="C51" s="56">
        <f>IF('Deviza-Kölcsön elszámolása'!C51="","",'Deviza-Kölcsön elszámolása'!C51)</f>
        <v>135000</v>
      </c>
      <c r="D51" s="115">
        <f>IF('Deviza-Kölcsön elszámolása'!D51="","",'Deviza-Kölcsön elszámolása'!D51)</f>
        <v>40461</v>
      </c>
      <c r="E51" s="54">
        <f t="shared" si="3"/>
        <v>30</v>
      </c>
      <c r="F51" s="104">
        <f t="shared" si="4"/>
        <v>0.0215</v>
      </c>
      <c r="G51" s="56">
        <f t="shared" si="5"/>
        <v>12375.908899156237</v>
      </c>
      <c r="H51" s="57">
        <f t="shared" si="11"/>
        <v>122624.09110084377</v>
      </c>
      <c r="I51" s="56">
        <f t="shared" si="12"/>
        <v>6880797.223925554</v>
      </c>
      <c r="J51" s="139">
        <f t="shared" si="13"/>
        <v>42</v>
      </c>
      <c r="K51" s="140">
        <f t="shared" si="2"/>
        <v>135000</v>
      </c>
      <c r="L51" s="141">
        <f>IF(K51="","",VLOOKUP(D51,$Z$3:$AA2541,2)/100)</f>
        <v>0.0525</v>
      </c>
      <c r="M51" s="166">
        <f t="shared" si="14"/>
        <v>37238.9970992696</v>
      </c>
      <c r="N51" s="167">
        <f t="shared" si="15"/>
        <v>97761.0029007304</v>
      </c>
      <c r="O51" s="168">
        <f t="shared" si="16"/>
        <v>8532228.801056989</v>
      </c>
      <c r="Q51" s="102"/>
      <c r="R51" s="103"/>
      <c r="S51" s="103"/>
      <c r="T51" s="103"/>
      <c r="V51" s="75"/>
      <c r="W51" s="82"/>
      <c r="X51" s="75"/>
      <c r="Y51" s="80"/>
      <c r="Z51" s="151">
        <v>38421</v>
      </c>
      <c r="AA51" s="152">
        <v>8.08</v>
      </c>
      <c r="AB51" s="1"/>
      <c r="AC51" s="146"/>
    </row>
    <row r="52" spans="1:29" ht="15" customHeight="1">
      <c r="A52" s="2"/>
      <c r="B52" s="59">
        <v>43</v>
      </c>
      <c r="C52" s="56">
        <f>IF('Deviza-Kölcsön elszámolása'!C52="","",'Deviza-Kölcsön elszámolása'!C52)</f>
        <v>135000</v>
      </c>
      <c r="D52" s="115">
        <f>IF('Deviza-Kölcsön elszámolása'!D52="","",'Deviza-Kölcsön elszámolása'!D52)</f>
        <v>40492</v>
      </c>
      <c r="E52" s="54">
        <f t="shared" si="3"/>
        <v>31</v>
      </c>
      <c r="F52" s="104">
        <f t="shared" si="4"/>
        <v>0.0215</v>
      </c>
      <c r="G52" s="56">
        <f t="shared" si="5"/>
        <v>12564.524245880499</v>
      </c>
      <c r="H52" s="57">
        <f t="shared" si="11"/>
        <v>122435.4757541195</v>
      </c>
      <c r="I52" s="56">
        <f t="shared" si="12"/>
        <v>6758361.748171435</v>
      </c>
      <c r="J52" s="139">
        <f t="shared" si="13"/>
        <v>43</v>
      </c>
      <c r="K52" s="140">
        <f t="shared" si="2"/>
        <v>135000</v>
      </c>
      <c r="L52" s="141">
        <f>IF(K52="","",VLOOKUP(D52,$Z$3:$AA2542,2)/100)</f>
        <v>0.0527</v>
      </c>
      <c r="M52" s="166">
        <f t="shared" si="14"/>
        <v>38189.321074758365</v>
      </c>
      <c r="N52" s="167">
        <f t="shared" si="15"/>
        <v>96810.67892524163</v>
      </c>
      <c r="O52" s="168">
        <f t="shared" si="16"/>
        <v>8435418.122131746</v>
      </c>
      <c r="Q52" s="102"/>
      <c r="R52" s="103"/>
      <c r="S52" s="103"/>
      <c r="T52" s="103"/>
      <c r="V52" s="75"/>
      <c r="W52" s="82"/>
      <c r="X52" s="75"/>
      <c r="Y52" s="80"/>
      <c r="Z52" s="151">
        <v>38422</v>
      </c>
      <c r="AA52" s="152">
        <v>8.03</v>
      </c>
      <c r="AB52" s="1"/>
      <c r="AC52" s="146"/>
    </row>
    <row r="53" spans="1:29" ht="15" customHeight="1">
      <c r="A53" s="2"/>
      <c r="B53" s="59">
        <v>44</v>
      </c>
      <c r="C53" s="56">
        <f>IF('Deviza-Kölcsön elszámolása'!C53="","",'Deviza-Kölcsön elszámolása'!C53)</f>
        <v>135000</v>
      </c>
      <c r="D53" s="115">
        <f>IF('Deviza-Kölcsön elszámolása'!D53="","",'Deviza-Kölcsön elszámolása'!D53)</f>
        <v>40522</v>
      </c>
      <c r="E53" s="54">
        <f t="shared" si="3"/>
        <v>30</v>
      </c>
      <c r="F53" s="104">
        <f t="shared" si="4"/>
        <v>0.0215</v>
      </c>
      <c r="G53" s="56">
        <f t="shared" si="5"/>
        <v>11942.858431700206</v>
      </c>
      <c r="H53" s="57">
        <f t="shared" si="11"/>
        <v>123057.14156829979</v>
      </c>
      <c r="I53" s="56">
        <f t="shared" si="12"/>
        <v>6635304.606603135</v>
      </c>
      <c r="J53" s="139">
        <f t="shared" si="13"/>
        <v>44</v>
      </c>
      <c r="K53" s="140">
        <f t="shared" si="2"/>
        <v>135000</v>
      </c>
      <c r="L53" s="141">
        <f>IF(K53="","",VLOOKUP(D53,$Z$3:$AA2543,2)/100)</f>
        <v>0.0553</v>
      </c>
      <c r="M53" s="166">
        <f t="shared" si="14"/>
        <v>38340.70867018238</v>
      </c>
      <c r="N53" s="167">
        <f t="shared" si="15"/>
        <v>96659.29132981761</v>
      </c>
      <c r="O53" s="168">
        <f t="shared" si="16"/>
        <v>8338758.830801928</v>
      </c>
      <c r="Q53" s="102"/>
      <c r="R53" s="103"/>
      <c r="S53" s="103"/>
      <c r="T53" s="103"/>
      <c r="V53" s="75"/>
      <c r="W53" s="82"/>
      <c r="X53" s="75"/>
      <c r="Y53" s="80"/>
      <c r="Z53" s="151">
        <v>38427</v>
      </c>
      <c r="AA53" s="152">
        <v>8.04</v>
      </c>
      <c r="AB53" s="1"/>
      <c r="AC53" s="146"/>
    </row>
    <row r="54" spans="1:29" ht="15" customHeight="1">
      <c r="A54" s="2"/>
      <c r="B54" s="59">
        <v>45</v>
      </c>
      <c r="C54" s="56">
        <f>IF('Deviza-Kölcsön elszámolása'!C54="","",'Deviza-Kölcsön elszámolása'!C54)</f>
        <v>135000</v>
      </c>
      <c r="D54" s="115">
        <f>IF('Deviza-Kölcsön elszámolása'!D54="","",'Deviza-Kölcsön elszámolása'!D54)</f>
        <v>40553</v>
      </c>
      <c r="E54" s="54">
        <f t="shared" si="3"/>
        <v>31</v>
      </c>
      <c r="F54" s="104">
        <f t="shared" si="4"/>
        <v>0.0215</v>
      </c>
      <c r="G54" s="56">
        <f t="shared" si="5"/>
        <v>12116.248000824628</v>
      </c>
      <c r="H54" s="57">
        <f aca="true" t="shared" si="17" ref="H54:H83">IF(C54="","",C54-G54)</f>
        <v>122883.75199917538</v>
      </c>
      <c r="I54" s="56">
        <f aca="true" t="shared" si="18" ref="I54:I83">IF(C54="","",I53-H54)</f>
        <v>6512420.85460396</v>
      </c>
      <c r="J54" s="139">
        <f aca="true" t="shared" si="19" ref="J54:K83">B54</f>
        <v>45</v>
      </c>
      <c r="K54" s="140">
        <f t="shared" si="2"/>
        <v>135000</v>
      </c>
      <c r="L54" s="141">
        <f>IF(K54="","",VLOOKUP(D54,$Z$3:$AA2544,2)/100)</f>
        <v>0.0576</v>
      </c>
      <c r="M54" s="166">
        <f t="shared" si="14"/>
        <v>40793.66511857513</v>
      </c>
      <c r="N54" s="167">
        <f t="shared" si="15"/>
        <v>94206.33488142487</v>
      </c>
      <c r="O54" s="168">
        <f t="shared" si="16"/>
        <v>8244552.4959205035</v>
      </c>
      <c r="Q54" s="102"/>
      <c r="R54" s="103"/>
      <c r="S54" s="103"/>
      <c r="T54" s="103"/>
      <c r="V54" s="75"/>
      <c r="W54" s="82"/>
      <c r="X54" s="75"/>
      <c r="Y54" s="80"/>
      <c r="Z54" s="151">
        <v>38428</v>
      </c>
      <c r="AA54" s="152">
        <v>8.13</v>
      </c>
      <c r="AB54" s="1"/>
      <c r="AC54" s="146"/>
    </row>
    <row r="55" spans="1:29" ht="15" customHeight="1">
      <c r="A55" s="2"/>
      <c r="B55" s="59">
        <v>46</v>
      </c>
      <c r="C55" s="56">
        <f>IF('Deviza-Kölcsön elszámolása'!C55="","",'Deviza-Kölcsön elszámolása'!C55)</f>
        <v>135000</v>
      </c>
      <c r="D55" s="115">
        <f>IF('Deviza-Kölcsön elszámolása'!D55="","",'Deviza-Kölcsön elszámolása'!D55)</f>
        <v>40584</v>
      </c>
      <c r="E55" s="54">
        <f t="shared" si="3"/>
        <v>31</v>
      </c>
      <c r="F55" s="104">
        <f t="shared" si="4"/>
        <v>0.0215</v>
      </c>
      <c r="G55" s="56">
        <f t="shared" si="5"/>
        <v>11891.858902995999</v>
      </c>
      <c r="H55" s="57">
        <f t="shared" si="17"/>
        <v>123108.141097004</v>
      </c>
      <c r="I55" s="56">
        <f t="shared" si="18"/>
        <v>6389312.713506957</v>
      </c>
      <c r="J55" s="139">
        <f t="shared" si="19"/>
        <v>46</v>
      </c>
      <c r="K55" s="140">
        <f t="shared" si="2"/>
        <v>135000</v>
      </c>
      <c r="L55" s="141">
        <f>IF(K55="","",VLOOKUP(D55,$Z$3:$AA2545,2)/100)</f>
        <v>0.0601</v>
      </c>
      <c r="M55" s="166">
        <f t="shared" si="14"/>
        <v>42083.35823328627</v>
      </c>
      <c r="N55" s="167">
        <f t="shared" si="15"/>
        <v>92916.64176671373</v>
      </c>
      <c r="O55" s="168">
        <f t="shared" si="16"/>
        <v>8151635.85415379</v>
      </c>
      <c r="Q55" s="102"/>
      <c r="R55" s="103"/>
      <c r="S55" s="103"/>
      <c r="T55" s="103"/>
      <c r="V55" s="75"/>
      <c r="W55" s="82"/>
      <c r="X55" s="75"/>
      <c r="Y55" s="80"/>
      <c r="Z55" s="151">
        <v>38429</v>
      </c>
      <c r="AA55" s="152">
        <v>8.09</v>
      </c>
      <c r="AB55" s="1"/>
      <c r="AC55" s="146"/>
    </row>
    <row r="56" spans="1:29" ht="15" customHeight="1">
      <c r="A56" s="2"/>
      <c r="B56" s="59">
        <v>47</v>
      </c>
      <c r="C56" s="56">
        <f>IF('Deviza-Kölcsön elszámolása'!C56="","",'Deviza-Kölcsön elszámolása'!C56)</f>
        <v>135000</v>
      </c>
      <c r="D56" s="115">
        <f>IF('Deviza-Kölcsön elszámolása'!D56="","",'Deviza-Kölcsön elszámolása'!D56)</f>
        <v>40612</v>
      </c>
      <c r="E56" s="54">
        <f t="shared" si="3"/>
        <v>28</v>
      </c>
      <c r="F56" s="104">
        <f t="shared" si="4"/>
        <v>0.0215</v>
      </c>
      <c r="G56" s="56">
        <f t="shared" si="5"/>
        <v>10537.989735701884</v>
      </c>
      <c r="H56" s="57">
        <f t="shared" si="17"/>
        <v>124462.01026429812</v>
      </c>
      <c r="I56" s="56">
        <f t="shared" si="18"/>
        <v>6264850.703242659</v>
      </c>
      <c r="J56" s="139">
        <f t="shared" si="19"/>
        <v>47</v>
      </c>
      <c r="K56" s="140">
        <f t="shared" si="2"/>
        <v>135000</v>
      </c>
      <c r="L56" s="141">
        <f>IF(K56="","",VLOOKUP(D56,$Z$3:$AA2546,2)/100)</f>
        <v>0.06</v>
      </c>
      <c r="M56" s="166">
        <f t="shared" si="14"/>
        <v>37519.85817802292</v>
      </c>
      <c r="N56" s="167">
        <f t="shared" si="15"/>
        <v>97480.14182197707</v>
      </c>
      <c r="O56" s="168">
        <f t="shared" si="16"/>
        <v>8054155.712331813</v>
      </c>
      <c r="Q56" s="102"/>
      <c r="R56" s="103"/>
      <c r="S56" s="103"/>
      <c r="T56" s="103"/>
      <c r="V56" s="75"/>
      <c r="W56" s="82"/>
      <c r="X56" s="75"/>
      <c r="Y56" s="80"/>
      <c r="Z56" s="151">
        <v>38430</v>
      </c>
      <c r="AA56" s="152">
        <v>8.08</v>
      </c>
      <c r="AB56" s="1"/>
      <c r="AC56" s="146"/>
    </row>
    <row r="57" spans="1:29" ht="15" customHeight="1">
      <c r="A57" s="2"/>
      <c r="B57" s="59">
        <v>48</v>
      </c>
      <c r="C57" s="56">
        <f>IF('Deviza-Kölcsön elszámolása'!C57="","",'Deviza-Kölcsön elszámolása'!C57)</f>
        <v>135000</v>
      </c>
      <c r="D57" s="115">
        <f>IF('Deviza-Kölcsön elszámolása'!D57="","",'Deviza-Kölcsön elszámolása'!D57)</f>
        <v>40644</v>
      </c>
      <c r="E57" s="54">
        <f t="shared" si="3"/>
        <v>32</v>
      </c>
      <c r="F57" s="104">
        <f t="shared" si="4"/>
        <v>0.0215</v>
      </c>
      <c r="G57" s="56">
        <f t="shared" si="5"/>
        <v>11808.814476249176</v>
      </c>
      <c r="H57" s="57">
        <f t="shared" si="17"/>
        <v>123191.18552375083</v>
      </c>
      <c r="I57" s="56">
        <f t="shared" si="18"/>
        <v>6141659.517718907</v>
      </c>
      <c r="J57" s="139">
        <f t="shared" si="19"/>
        <v>48</v>
      </c>
      <c r="K57" s="140">
        <f t="shared" si="2"/>
        <v>135000</v>
      </c>
      <c r="L57" s="141">
        <f>IF(K57="","",VLOOKUP(D57,$Z$3:$AA2547,2)/100)</f>
        <v>0.0602</v>
      </c>
      <c r="M57" s="166">
        <f t="shared" si="14"/>
        <v>42508.289217084945</v>
      </c>
      <c r="N57" s="167">
        <f t="shared" si="15"/>
        <v>92491.71078291506</v>
      </c>
      <c r="O57" s="168">
        <f t="shared" si="16"/>
        <v>7961664.0015488975</v>
      </c>
      <c r="Q57" s="102"/>
      <c r="R57" s="103"/>
      <c r="S57" s="103"/>
      <c r="T57" s="103"/>
      <c r="V57" s="81"/>
      <c r="W57" s="81"/>
      <c r="X57" s="75"/>
      <c r="Y57" s="80"/>
      <c r="Z57" s="151">
        <v>38432</v>
      </c>
      <c r="AA57" s="152">
        <v>8.05</v>
      </c>
      <c r="AB57" s="1"/>
      <c r="AC57" s="146"/>
    </row>
    <row r="58" spans="1:29" ht="15" customHeight="1">
      <c r="A58" s="2"/>
      <c r="B58" s="59">
        <v>49</v>
      </c>
      <c r="C58" s="56">
        <f>IF('Deviza-Kölcsön elszámolása'!C58="","",'Deviza-Kölcsön elszámolása'!C58)</f>
        <v>135000</v>
      </c>
      <c r="D58" s="115">
        <f>IF('Deviza-Kölcsön elszámolása'!D58="","",'Deviza-Kölcsön elszámolása'!D58)</f>
        <v>40673</v>
      </c>
      <c r="E58" s="54">
        <f t="shared" si="3"/>
        <v>29</v>
      </c>
      <c r="F58" s="104">
        <f t="shared" si="4"/>
        <v>0.0215</v>
      </c>
      <c r="G58" s="56">
        <f t="shared" si="5"/>
        <v>10491.30057341846</v>
      </c>
      <c r="H58" s="57">
        <f t="shared" si="17"/>
        <v>124508.69942658154</v>
      </c>
      <c r="I58" s="56">
        <f t="shared" si="18"/>
        <v>6017150.818292326</v>
      </c>
      <c r="J58" s="139">
        <f t="shared" si="19"/>
        <v>49</v>
      </c>
      <c r="K58" s="140">
        <f t="shared" si="2"/>
        <v>135000</v>
      </c>
      <c r="L58" s="141">
        <f>IF(K58="","",VLOOKUP(D58,$Z$3:$AA2548,2)/100)</f>
        <v>0.0604</v>
      </c>
      <c r="M58" s="166">
        <f t="shared" si="14"/>
        <v>38207.26209620013</v>
      </c>
      <c r="N58" s="167">
        <f t="shared" si="15"/>
        <v>96792.73790379986</v>
      </c>
      <c r="O58" s="168">
        <f t="shared" si="16"/>
        <v>7864871.263645098</v>
      </c>
      <c r="Q58" s="102"/>
      <c r="R58" s="103"/>
      <c r="S58" s="103"/>
      <c r="T58" s="103"/>
      <c r="V58" s="81"/>
      <c r="W58" s="81"/>
      <c r="X58" s="75"/>
      <c r="Y58" s="80"/>
      <c r="Z58" s="151">
        <v>38433</v>
      </c>
      <c r="AA58" s="152">
        <v>8.07</v>
      </c>
      <c r="AB58" s="1"/>
      <c r="AC58" s="146"/>
    </row>
    <row r="59" spans="1:29" ht="15" customHeight="1">
      <c r="A59" s="2"/>
      <c r="B59" s="59">
        <v>50</v>
      </c>
      <c r="C59" s="56">
        <f>IF('Deviza-Kölcsön elszámolása'!C59="","",'Deviza-Kölcsön elszámolása'!C59)</f>
        <v>135000</v>
      </c>
      <c r="D59" s="115">
        <f>IF('Deviza-Kölcsön elszámolása'!D59="","",'Deviza-Kölcsön elszámolása'!D59)</f>
        <v>40704</v>
      </c>
      <c r="E59" s="54">
        <f t="shared" si="3"/>
        <v>31</v>
      </c>
      <c r="F59" s="104">
        <f t="shared" si="4"/>
        <v>0.0215</v>
      </c>
      <c r="G59" s="56">
        <f t="shared" si="5"/>
        <v>10987.482247648863</v>
      </c>
      <c r="H59" s="57">
        <f t="shared" si="17"/>
        <v>124012.51775235114</v>
      </c>
      <c r="I59" s="56">
        <f t="shared" si="18"/>
        <v>5893138.300539975</v>
      </c>
      <c r="J59" s="139">
        <f t="shared" si="19"/>
        <v>50</v>
      </c>
      <c r="K59" s="140">
        <f t="shared" si="2"/>
        <v>135000</v>
      </c>
      <c r="L59" s="141">
        <f>IF(K59="","",VLOOKUP(D59,$Z$3:$AA2549,2)/100)</f>
        <v>0.0605</v>
      </c>
      <c r="M59" s="166">
        <f t="shared" si="14"/>
        <v>40412.50973963392</v>
      </c>
      <c r="N59" s="167">
        <f t="shared" si="15"/>
        <v>94587.49026036609</v>
      </c>
      <c r="O59" s="168">
        <f t="shared" si="16"/>
        <v>7770283.773384731</v>
      </c>
      <c r="Q59" s="102"/>
      <c r="R59" s="103"/>
      <c r="S59" s="103"/>
      <c r="T59" s="103"/>
      <c r="X59" s="75"/>
      <c r="Y59" s="80"/>
      <c r="Z59" s="151">
        <v>38434</v>
      </c>
      <c r="AA59" s="152">
        <v>8.03</v>
      </c>
      <c r="AB59" s="1"/>
      <c r="AC59" s="146"/>
    </row>
    <row r="60" spans="1:29" ht="15" customHeight="1">
      <c r="A60" s="2"/>
      <c r="B60" s="59">
        <v>51</v>
      </c>
      <c r="C60" s="56">
        <f>IF('Deviza-Kölcsön elszámolása'!C60="","",'Deviza-Kölcsön elszámolása'!C60)</f>
        <v>150000</v>
      </c>
      <c r="D60" s="115">
        <f>IF('Deviza-Kölcsön elszámolása'!D60="","",'Deviza-Kölcsön elszámolása'!D60)</f>
        <v>40735</v>
      </c>
      <c r="E60" s="54">
        <f t="shared" si="3"/>
        <v>31</v>
      </c>
      <c r="F60" s="104">
        <f t="shared" si="4"/>
        <v>0.0215</v>
      </c>
      <c r="G60" s="56">
        <f t="shared" si="5"/>
        <v>10761.031992629843</v>
      </c>
      <c r="H60" s="57">
        <f t="shared" si="17"/>
        <v>139238.96800737016</v>
      </c>
      <c r="I60" s="56">
        <f t="shared" si="18"/>
        <v>5753899.332532605</v>
      </c>
      <c r="J60" s="139">
        <f t="shared" si="19"/>
        <v>51</v>
      </c>
      <c r="K60" s="140">
        <f t="shared" si="2"/>
        <v>150000</v>
      </c>
      <c r="L60" s="141">
        <f>IF(K60="","",VLOOKUP(D60,$Z$3:$AA2550,2)/100)</f>
        <v>0.0605</v>
      </c>
      <c r="M60" s="166">
        <f t="shared" si="14"/>
        <v>39926.48552598099</v>
      </c>
      <c r="N60" s="167">
        <f t="shared" si="15"/>
        <v>110073.514474019</v>
      </c>
      <c r="O60" s="168">
        <f t="shared" si="16"/>
        <v>7660210.258910712</v>
      </c>
      <c r="Q60" s="102"/>
      <c r="R60" s="103"/>
      <c r="S60" s="103"/>
      <c r="T60" s="103"/>
      <c r="X60" s="75"/>
      <c r="Y60" s="80"/>
      <c r="Z60" s="151">
        <v>38435</v>
      </c>
      <c r="AA60" s="152">
        <v>8.03</v>
      </c>
      <c r="AB60" s="1"/>
      <c r="AC60" s="146"/>
    </row>
    <row r="61" spans="1:29" ht="15" customHeight="1">
      <c r="A61" s="2"/>
      <c r="B61" s="59">
        <v>52</v>
      </c>
      <c r="C61" s="56">
        <f>IF('Deviza-Kölcsön elszámolása'!C61="","",'Deviza-Kölcsön elszámolása'!C61)</f>
        <v>150000</v>
      </c>
      <c r="D61" s="115">
        <f>IF('Deviza-Kölcsön elszámolása'!D61="","",'Deviza-Kölcsön elszámolása'!D61)</f>
        <v>40765</v>
      </c>
      <c r="E61" s="54">
        <f t="shared" si="3"/>
        <v>30</v>
      </c>
      <c r="F61" s="104">
        <f t="shared" si="4"/>
        <v>0.0215</v>
      </c>
      <c r="G61" s="56">
        <f t="shared" si="5"/>
        <v>10167.84950543433</v>
      </c>
      <c r="H61" s="57">
        <f t="shared" si="17"/>
        <v>139832.15049456566</v>
      </c>
      <c r="I61" s="56">
        <f t="shared" si="18"/>
        <v>5614067.18203804</v>
      </c>
      <c r="J61" s="139">
        <f t="shared" si="19"/>
        <v>52</v>
      </c>
      <c r="K61" s="140">
        <f t="shared" si="2"/>
        <v>150000</v>
      </c>
      <c r="L61" s="141">
        <f>IF(K61="","",VLOOKUP(D61,$Z$3:$AA2551,2)/100)</f>
        <v>0.0605</v>
      </c>
      <c r="M61" s="166">
        <f t="shared" si="14"/>
        <v>38091.18252033683</v>
      </c>
      <c r="N61" s="167">
        <f t="shared" si="15"/>
        <v>111908.81747966318</v>
      </c>
      <c r="O61" s="168">
        <f t="shared" si="16"/>
        <v>7548301.441431048</v>
      </c>
      <c r="Q61" s="102"/>
      <c r="R61" s="103"/>
      <c r="S61" s="103"/>
      <c r="T61" s="103"/>
      <c r="X61" s="75"/>
      <c r="Y61" s="80"/>
      <c r="Z61" s="151">
        <v>38436</v>
      </c>
      <c r="AA61" s="152">
        <v>8.03</v>
      </c>
      <c r="AB61" s="1"/>
      <c r="AC61" s="146"/>
    </row>
    <row r="62" spans="1:29" ht="15" customHeight="1">
      <c r="A62" s="2"/>
      <c r="B62" s="59">
        <v>53</v>
      </c>
      <c r="C62" s="56">
        <f>IF('Deviza-Kölcsön elszámolása'!C62="","",'Deviza-Kölcsön elszámolása'!C62)</f>
        <v>150000</v>
      </c>
      <c r="D62" s="115">
        <f>IF('Deviza-Kölcsön elszámolása'!D62="","",'Deviza-Kölcsön elszámolása'!D62)</f>
        <v>40798</v>
      </c>
      <c r="E62" s="54">
        <f t="shared" si="3"/>
        <v>33</v>
      </c>
      <c r="F62" s="104">
        <f t="shared" si="4"/>
        <v>0.0215</v>
      </c>
      <c r="G62" s="56">
        <f t="shared" si="5"/>
        <v>10912.823741523258</v>
      </c>
      <c r="H62" s="57">
        <f t="shared" si="17"/>
        <v>139087.17625847674</v>
      </c>
      <c r="I62" s="56">
        <f t="shared" si="18"/>
        <v>5474980.005779563</v>
      </c>
      <c r="J62" s="139">
        <f t="shared" si="19"/>
        <v>53</v>
      </c>
      <c r="K62" s="140">
        <f t="shared" si="2"/>
        <v>150000</v>
      </c>
      <c r="L62" s="141">
        <f>IF(K62="","",VLOOKUP(D62,$Z$3:$AA2552,2)/100)</f>
        <v>0.0604</v>
      </c>
      <c r="M62" s="166">
        <f t="shared" si="14"/>
        <v>41219.92995359004</v>
      </c>
      <c r="N62" s="167">
        <f t="shared" si="15"/>
        <v>108780.07004640996</v>
      </c>
      <c r="O62" s="168">
        <f t="shared" si="16"/>
        <v>7439521.371384638</v>
      </c>
      <c r="Q62" s="102"/>
      <c r="R62" s="103"/>
      <c r="S62" s="103"/>
      <c r="T62" s="103"/>
      <c r="X62" s="75"/>
      <c r="Y62" s="80"/>
      <c r="Z62" s="151">
        <v>38440</v>
      </c>
      <c r="AA62" s="152">
        <v>8.1</v>
      </c>
      <c r="AB62" s="1"/>
      <c r="AC62" s="146"/>
    </row>
    <row r="63" spans="1:29" ht="15" customHeight="1">
      <c r="A63" s="2"/>
      <c r="B63" s="59">
        <v>54</v>
      </c>
      <c r="C63" s="56">
        <f>IF('Deviza-Kölcsön elszámolása'!C63="","",'Deviza-Kölcsön elszámolása'!C63)</f>
        <v>150000</v>
      </c>
      <c r="D63" s="115">
        <f>IF('Deviza-Kölcsön elszámolása'!D63="","",'Deviza-Kölcsön elszámolása'!D63)</f>
        <v>40826</v>
      </c>
      <c r="E63" s="54">
        <f t="shared" si="3"/>
        <v>28</v>
      </c>
      <c r="F63" s="104">
        <f t="shared" si="4"/>
        <v>0.0215</v>
      </c>
      <c r="G63" s="56">
        <f t="shared" si="5"/>
        <v>9029.96702323095</v>
      </c>
      <c r="H63" s="57">
        <f t="shared" si="17"/>
        <v>140970.03297676906</v>
      </c>
      <c r="I63" s="56">
        <f t="shared" si="18"/>
        <v>5334009.972802795</v>
      </c>
      <c r="J63" s="139">
        <f t="shared" si="19"/>
        <v>54</v>
      </c>
      <c r="K63" s="140">
        <f t="shared" si="2"/>
        <v>150000</v>
      </c>
      <c r="L63" s="141">
        <f>IF(K63="","",VLOOKUP(D63,$Z$3:$AA2553,2)/100)</f>
        <v>0.060599999999999994</v>
      </c>
      <c r="M63" s="166">
        <f t="shared" si="14"/>
        <v>34584.60236428891</v>
      </c>
      <c r="N63" s="167">
        <f t="shared" si="15"/>
        <v>115415.3976357111</v>
      </c>
      <c r="O63" s="168">
        <f t="shared" si="16"/>
        <v>7324105.973748927</v>
      </c>
      <c r="Q63" s="102"/>
      <c r="R63" s="103"/>
      <c r="S63" s="103"/>
      <c r="T63" s="103"/>
      <c r="X63" s="75"/>
      <c r="Y63" s="80"/>
      <c r="Z63" s="151">
        <v>38441</v>
      </c>
      <c r="AA63" s="152">
        <v>7.98</v>
      </c>
      <c r="AB63" s="1"/>
      <c r="AC63" s="146"/>
    </row>
    <row r="64" spans="1:29" ht="15" customHeight="1">
      <c r="A64" s="2"/>
      <c r="B64" s="59">
        <v>55</v>
      </c>
      <c r="C64" s="56">
        <f>IF('Deviza-Kölcsön elszámolása'!C64="","",'Deviza-Kölcsön elszámolása'!C64)</f>
        <v>150000</v>
      </c>
      <c r="D64" s="115">
        <f>IF('Deviza-Kölcsön elszámolása'!D64="","",'Deviza-Kölcsön elszámolása'!D64)</f>
        <v>40857</v>
      </c>
      <c r="E64" s="54">
        <f t="shared" si="3"/>
        <v>31</v>
      </c>
      <c r="F64" s="104">
        <f t="shared" si="4"/>
        <v>0.0215</v>
      </c>
      <c r="G64" s="56">
        <f t="shared" si="5"/>
        <v>9740.04834759743</v>
      </c>
      <c r="H64" s="57">
        <f t="shared" si="17"/>
        <v>140259.95165240258</v>
      </c>
      <c r="I64" s="56">
        <f t="shared" si="18"/>
        <v>5193750.021150392</v>
      </c>
      <c r="J64" s="139">
        <f t="shared" si="19"/>
        <v>55</v>
      </c>
      <c r="K64" s="140">
        <f t="shared" si="2"/>
        <v>150000</v>
      </c>
      <c r="L64" s="141">
        <f>IF(K64="","",VLOOKUP(D64,$Z$3:$AA2554,2)/100)</f>
        <v>0.0613</v>
      </c>
      <c r="M64" s="166">
        <f t="shared" si="14"/>
        <v>38131.502964150925</v>
      </c>
      <c r="N64" s="167">
        <f t="shared" si="15"/>
        <v>111868.49703584908</v>
      </c>
      <c r="O64" s="168">
        <f t="shared" si="16"/>
        <v>7212237.476713078</v>
      </c>
      <c r="Q64" s="102"/>
      <c r="R64" s="103"/>
      <c r="S64" s="103"/>
      <c r="T64" s="103"/>
      <c r="X64" s="75"/>
      <c r="Y64" s="80"/>
      <c r="Z64" s="151">
        <v>38442</v>
      </c>
      <c r="AA64" s="152">
        <v>7.96</v>
      </c>
      <c r="AB64" s="1"/>
      <c r="AC64" s="146"/>
    </row>
    <row r="65" spans="1:29" ht="15" customHeight="1">
      <c r="A65" s="2"/>
      <c r="B65" s="59">
        <v>56</v>
      </c>
      <c r="C65" s="56">
        <f>IF('Deviza-Kölcsön elszámolása'!C65="","",'Deviza-Kölcsön elszámolása'!C65)</f>
        <v>150000</v>
      </c>
      <c r="D65" s="115">
        <f>IF('Deviza-Kölcsön elszámolása'!D65="","",'Deviza-Kölcsön elszámolása'!D65)</f>
        <v>40887</v>
      </c>
      <c r="E65" s="54">
        <f t="shared" si="3"/>
        <v>30</v>
      </c>
      <c r="F65" s="104">
        <f t="shared" si="4"/>
        <v>0.0215</v>
      </c>
      <c r="G65" s="56">
        <f t="shared" si="5"/>
        <v>9177.996612717814</v>
      </c>
      <c r="H65" s="57">
        <f t="shared" si="17"/>
        <v>140822.0033872822</v>
      </c>
      <c r="I65" s="56">
        <f t="shared" si="18"/>
        <v>5052928.017763109</v>
      </c>
      <c r="J65" s="139">
        <f t="shared" si="19"/>
        <v>56</v>
      </c>
      <c r="K65" s="140">
        <f t="shared" si="2"/>
        <v>150000</v>
      </c>
      <c r="L65" s="141">
        <f>IF(K65="","",VLOOKUP(D65,$Z$3:$AA2555,2)/100)</f>
        <v>0.0668</v>
      </c>
      <c r="M65" s="166">
        <f t="shared" si="14"/>
        <v>39598.147680364404</v>
      </c>
      <c r="N65" s="167">
        <f t="shared" si="15"/>
        <v>110401.8523196356</v>
      </c>
      <c r="O65" s="168">
        <f t="shared" si="16"/>
        <v>7101835.624393443</v>
      </c>
      <c r="Q65" s="102"/>
      <c r="R65" s="103"/>
      <c r="S65" s="103"/>
      <c r="T65" s="103"/>
      <c r="X65" s="75"/>
      <c r="Y65" s="80"/>
      <c r="Z65" s="151">
        <v>38443</v>
      </c>
      <c r="AA65" s="152">
        <v>7.96</v>
      </c>
      <c r="AB65" s="1"/>
      <c r="AC65" s="146"/>
    </row>
    <row r="66" spans="1:29" ht="15" customHeight="1">
      <c r="A66" s="2"/>
      <c r="B66" s="59">
        <v>57</v>
      </c>
      <c r="C66" s="56">
        <f>IF('Deviza-Kölcsön elszámolása'!C66="","",'Deviza-Kölcsön elszámolása'!C66)</f>
        <v>150000</v>
      </c>
      <c r="D66" s="115">
        <f>IF('Deviza-Kölcsön elszámolása'!D66="","",'Deviza-Kölcsön elszámolása'!D66)</f>
        <v>40918</v>
      </c>
      <c r="E66" s="54">
        <f t="shared" si="3"/>
        <v>31</v>
      </c>
      <c r="F66" s="104">
        <f t="shared" si="4"/>
        <v>0.0215</v>
      </c>
      <c r="G66" s="56">
        <f t="shared" si="5"/>
        <v>9226.784996819484</v>
      </c>
      <c r="H66" s="57">
        <f t="shared" si="17"/>
        <v>140773.21500318052</v>
      </c>
      <c r="I66" s="56">
        <f t="shared" si="18"/>
        <v>4912154.802759929</v>
      </c>
      <c r="J66" s="139">
        <f t="shared" si="19"/>
        <v>57</v>
      </c>
      <c r="K66" s="140">
        <f t="shared" si="2"/>
        <v>150000</v>
      </c>
      <c r="L66" s="141">
        <f>IF(K66="","",VLOOKUP(D66,$Z$3:$AA2556,2)/100)</f>
        <v>0.0724</v>
      </c>
      <c r="M66" s="166">
        <f t="shared" si="14"/>
        <v>43669.47911065382</v>
      </c>
      <c r="N66" s="167">
        <f t="shared" si="15"/>
        <v>106330.52088934618</v>
      </c>
      <c r="O66" s="168">
        <f t="shared" si="16"/>
        <v>6995505.103504096</v>
      </c>
      <c r="Q66" s="102"/>
      <c r="R66" s="103"/>
      <c r="S66" s="103"/>
      <c r="T66" s="103"/>
      <c r="X66" s="75"/>
      <c r="Y66" s="80"/>
      <c r="Z66" s="151">
        <v>38446</v>
      </c>
      <c r="AA66" s="152">
        <v>7.92</v>
      </c>
      <c r="AB66" s="1"/>
      <c r="AC66" s="146"/>
    </row>
    <row r="67" spans="1:29" ht="15" customHeight="1">
      <c r="A67" s="2"/>
      <c r="B67" s="59">
        <v>58</v>
      </c>
      <c r="C67" s="56">
        <f>IF('Deviza-Kölcsön elszámolása'!C67="","",'Deviza-Kölcsön elszámolása'!C67)</f>
        <v>150000</v>
      </c>
      <c r="D67" s="115">
        <f>IF('Deviza-Kölcsön elszámolása'!D67="","",'Deviza-Kölcsön elszámolása'!D67)</f>
        <v>40949</v>
      </c>
      <c r="E67" s="54">
        <f t="shared" si="3"/>
        <v>31</v>
      </c>
      <c r="F67" s="104">
        <f t="shared" si="4"/>
        <v>0.0215</v>
      </c>
      <c r="G67" s="56">
        <f t="shared" si="5"/>
        <v>8969.729249423264</v>
      </c>
      <c r="H67" s="57">
        <f t="shared" si="17"/>
        <v>141030.27075057675</v>
      </c>
      <c r="I67" s="56">
        <f t="shared" si="18"/>
        <v>4771124.532009352</v>
      </c>
      <c r="J67" s="139">
        <f t="shared" si="19"/>
        <v>58</v>
      </c>
      <c r="K67" s="140">
        <f t="shared" si="2"/>
        <v>150000</v>
      </c>
      <c r="L67" s="141">
        <f>IF(K67="","",VLOOKUP(D67,$Z$3:$AA2557,2)/100)</f>
        <v>0.0722</v>
      </c>
      <c r="M67" s="166">
        <f t="shared" si="14"/>
        <v>42896.820610035255</v>
      </c>
      <c r="N67" s="167">
        <f t="shared" si="15"/>
        <v>107103.17938996475</v>
      </c>
      <c r="O67" s="168">
        <f t="shared" si="16"/>
        <v>6888401.924114131</v>
      </c>
      <c r="Q67" s="102"/>
      <c r="R67" s="103"/>
      <c r="S67" s="103"/>
      <c r="T67" s="103"/>
      <c r="X67" s="75"/>
      <c r="Y67" s="80"/>
      <c r="Z67" s="151">
        <v>38447</v>
      </c>
      <c r="AA67" s="152">
        <v>7.89</v>
      </c>
      <c r="AB67" s="1"/>
      <c r="AC67" s="146"/>
    </row>
    <row r="68" spans="1:29" ht="15" customHeight="1">
      <c r="A68" s="2"/>
      <c r="B68" s="59">
        <v>59</v>
      </c>
      <c r="C68" s="56">
        <f>IF('Deviza-Kölcsön elszámolása'!C68="","",'Deviza-Kölcsön elszámolása'!C68)</f>
        <v>150000</v>
      </c>
      <c r="D68" s="115">
        <f>IF('Deviza-Kölcsön elszámolása'!D68="","",'Deviza-Kölcsön elszámolása'!D68)</f>
        <v>40980</v>
      </c>
      <c r="E68" s="54">
        <f t="shared" si="3"/>
        <v>31</v>
      </c>
      <c r="F68" s="104">
        <f t="shared" si="4"/>
        <v>0.0215</v>
      </c>
      <c r="G68" s="56">
        <f t="shared" si="5"/>
        <v>8712.20411118968</v>
      </c>
      <c r="H68" s="57">
        <f t="shared" si="17"/>
        <v>141287.79588881033</v>
      </c>
      <c r="I68" s="56">
        <f t="shared" si="18"/>
        <v>4629836.736120542</v>
      </c>
      <c r="J68" s="139">
        <f t="shared" si="19"/>
        <v>59</v>
      </c>
      <c r="K68" s="140">
        <f t="shared" si="2"/>
        <v>150000</v>
      </c>
      <c r="L68" s="141">
        <f>IF(K68="","",VLOOKUP(D68,$Z$3:$AA2558,2)/100)</f>
        <v>0.0717</v>
      </c>
      <c r="M68" s="166">
        <f t="shared" si="14"/>
        <v>41947.53686774926</v>
      </c>
      <c r="N68" s="167">
        <f t="shared" si="15"/>
        <v>108052.46313225073</v>
      </c>
      <c r="O68" s="168">
        <f t="shared" si="16"/>
        <v>6780349.46098188</v>
      </c>
      <c r="Q68" s="102"/>
      <c r="R68" s="103"/>
      <c r="S68" s="103"/>
      <c r="T68" s="103"/>
      <c r="X68" s="75"/>
      <c r="Y68" s="80"/>
      <c r="Z68" s="151">
        <v>38448</v>
      </c>
      <c r="AA68" s="152">
        <v>7.91</v>
      </c>
      <c r="AB68" s="1"/>
      <c r="AC68" s="146"/>
    </row>
    <row r="69" spans="1:29" ht="15" customHeight="1">
      <c r="A69" s="2"/>
      <c r="B69" s="59">
        <v>60</v>
      </c>
      <c r="C69" s="56">
        <f>IF('Deviza-Kölcsön elszámolása'!C69="","",'Deviza-Kölcsön elszámolása'!C69)</f>
        <v>150000</v>
      </c>
      <c r="D69" s="115">
        <f>IF('Deviza-Kölcsön elszámolása'!D69="","",'Deviza-Kölcsön elszámolása'!D69)</f>
        <v>41009</v>
      </c>
      <c r="E69" s="54">
        <f t="shared" si="3"/>
        <v>29</v>
      </c>
      <c r="F69" s="104">
        <f t="shared" si="4"/>
        <v>0.0215</v>
      </c>
      <c r="G69" s="56">
        <f t="shared" si="5"/>
        <v>7908.775904030568</v>
      </c>
      <c r="H69" s="57">
        <f t="shared" si="17"/>
        <v>142091.22409596943</v>
      </c>
      <c r="I69" s="56">
        <f t="shared" si="18"/>
        <v>4487745.512024572</v>
      </c>
      <c r="J69" s="139">
        <f t="shared" si="19"/>
        <v>60</v>
      </c>
      <c r="K69" s="140">
        <f t="shared" si="2"/>
        <v>150000</v>
      </c>
      <c r="L69" s="141">
        <f>IF(K69="","",VLOOKUP(D69,$Z$3:$AA2559,2)/100)</f>
        <v>0.0713</v>
      </c>
      <c r="M69" s="166">
        <f t="shared" si="14"/>
        <v>38410.215288965024</v>
      </c>
      <c r="N69" s="167">
        <f t="shared" si="15"/>
        <v>111589.78471103497</v>
      </c>
      <c r="O69" s="168">
        <f t="shared" si="16"/>
        <v>6668759.676270845</v>
      </c>
      <c r="Q69" s="102"/>
      <c r="R69" s="103"/>
      <c r="S69" s="103"/>
      <c r="T69" s="103"/>
      <c r="X69" s="75"/>
      <c r="Y69" s="80"/>
      <c r="Z69" s="151">
        <v>38449</v>
      </c>
      <c r="AA69" s="152">
        <v>7.91</v>
      </c>
      <c r="AB69" s="1"/>
      <c r="AC69" s="146"/>
    </row>
    <row r="70" spans="1:29" ht="15" customHeight="1">
      <c r="A70" s="2"/>
      <c r="B70" s="59">
        <v>61</v>
      </c>
      <c r="C70" s="56">
        <f>IF('Deviza-Kölcsön elszámolása'!C70="","",'Deviza-Kölcsön elszámolása'!C70)</f>
        <v>150000</v>
      </c>
      <c r="D70" s="115">
        <f>IF('Deviza-Kölcsön elszámolása'!D70="","",'Deviza-Kölcsön elszámolása'!D70)</f>
        <v>41039</v>
      </c>
      <c r="E70" s="54">
        <f t="shared" si="3"/>
        <v>30</v>
      </c>
      <c r="F70" s="104">
        <f t="shared" si="4"/>
        <v>0.0215</v>
      </c>
      <c r="G70" s="56">
        <f t="shared" si="5"/>
        <v>7930.399603440682</v>
      </c>
      <c r="H70" s="57">
        <f t="shared" si="17"/>
        <v>142069.6003965593</v>
      </c>
      <c r="I70" s="56">
        <f t="shared" si="18"/>
        <v>4345675.911628013</v>
      </c>
      <c r="J70" s="139">
        <f t="shared" si="19"/>
        <v>61</v>
      </c>
      <c r="K70" s="140">
        <f t="shared" si="2"/>
        <v>150000</v>
      </c>
      <c r="L70" s="141">
        <f>IF(K70="","",VLOOKUP(D70,$Z$3:$AA2560,2)/100)</f>
        <v>0.07139999999999999</v>
      </c>
      <c r="M70" s="166">
        <f t="shared" si="14"/>
        <v>39135.57048375931</v>
      </c>
      <c r="N70" s="167">
        <f t="shared" si="15"/>
        <v>110864.42951624069</v>
      </c>
      <c r="O70" s="168">
        <f t="shared" si="16"/>
        <v>6557895.246754604</v>
      </c>
      <c r="Q70" s="102"/>
      <c r="R70" s="103"/>
      <c r="S70" s="103"/>
      <c r="T70" s="103"/>
      <c r="X70" s="75"/>
      <c r="Y70" s="80"/>
      <c r="Z70" s="151">
        <v>38450</v>
      </c>
      <c r="AA70" s="152">
        <v>7.9</v>
      </c>
      <c r="AB70" s="1"/>
      <c r="AC70" s="146"/>
    </row>
    <row r="71" spans="1:29" ht="15" customHeight="1">
      <c r="A71" s="2"/>
      <c r="B71" s="59">
        <v>62</v>
      </c>
      <c r="C71" s="56">
        <f>IF('Deviza-Kölcsön elszámolása'!C71="","",'Deviza-Kölcsön elszámolása'!C71)</f>
        <v>150000</v>
      </c>
      <c r="D71" s="115">
        <f>IF('Deviza-Kölcsön elszámolása'!D71="","",'Deviza-Kölcsön elszámolása'!D71)</f>
        <v>41071</v>
      </c>
      <c r="E71" s="54">
        <f t="shared" si="3"/>
        <v>32</v>
      </c>
      <c r="F71" s="104">
        <f t="shared" si="4"/>
        <v>0.0215</v>
      </c>
      <c r="G71" s="56">
        <f t="shared" si="5"/>
        <v>8191.30144438376</v>
      </c>
      <c r="H71" s="57">
        <f t="shared" si="17"/>
        <v>141808.69855561625</v>
      </c>
      <c r="I71" s="56">
        <f t="shared" si="18"/>
        <v>4203867.213072396</v>
      </c>
      <c r="J71" s="139">
        <f t="shared" si="19"/>
        <v>62</v>
      </c>
      <c r="K71" s="140">
        <f t="shared" si="2"/>
        <v>150000</v>
      </c>
      <c r="L71" s="141">
        <f>IF(K71="","",VLOOKUP(D71,$Z$3:$AA2561,2)/100)</f>
        <v>0.0713</v>
      </c>
      <c r="M71" s="166">
        <f t="shared" si="14"/>
        <v>40993.13368491865</v>
      </c>
      <c r="N71" s="167">
        <f t="shared" si="15"/>
        <v>109006.86631508135</v>
      </c>
      <c r="O71" s="168">
        <f t="shared" si="16"/>
        <v>6448888.380439523</v>
      </c>
      <c r="Q71" s="102"/>
      <c r="R71" s="103"/>
      <c r="S71" s="103"/>
      <c r="T71" s="103"/>
      <c r="X71" s="75"/>
      <c r="Y71" s="80"/>
      <c r="Z71" s="151">
        <v>38453</v>
      </c>
      <c r="AA71" s="152">
        <v>7.83</v>
      </c>
      <c r="AB71" s="1"/>
      <c r="AC71" s="146"/>
    </row>
    <row r="72" spans="1:29" ht="15" customHeight="1">
      <c r="A72" s="2"/>
      <c r="B72" s="59">
        <v>63</v>
      </c>
      <c r="C72" s="56">
        <f>IF('Deviza-Kölcsön elszámolása'!C72="","",'Deviza-Kölcsön elszámolása'!C72)</f>
        <v>150000</v>
      </c>
      <c r="D72" s="115">
        <f>IF('Deviza-Kölcsön elszámolása'!D72="","",'Deviza-Kölcsön elszámolása'!D72)</f>
        <v>41100</v>
      </c>
      <c r="E72" s="54">
        <f t="shared" si="3"/>
        <v>29</v>
      </c>
      <c r="F72" s="104">
        <f t="shared" si="4"/>
        <v>0.0215</v>
      </c>
      <c r="G72" s="56">
        <f t="shared" si="5"/>
        <v>7181.126595481202</v>
      </c>
      <c r="H72" s="57">
        <f t="shared" si="17"/>
        <v>142818.8734045188</v>
      </c>
      <c r="I72" s="56">
        <f t="shared" si="18"/>
        <v>4061048.339667877</v>
      </c>
      <c r="J72" s="139">
        <f t="shared" si="19"/>
        <v>63</v>
      </c>
      <c r="K72" s="140">
        <f t="shared" si="2"/>
        <v>150000</v>
      </c>
      <c r="L72" s="141">
        <f>IF(K72="","",VLOOKUP(D72,$Z$3:$AA2562,2)/100)</f>
        <v>0.071</v>
      </c>
      <c r="M72" s="166">
        <f t="shared" si="14"/>
        <v>36378.79774061638</v>
      </c>
      <c r="N72" s="167">
        <f t="shared" si="15"/>
        <v>113621.20225938363</v>
      </c>
      <c r="O72" s="168">
        <f t="shared" si="16"/>
        <v>6335267.1781801395</v>
      </c>
      <c r="Q72" s="102"/>
      <c r="R72" s="103"/>
      <c r="S72" s="103"/>
      <c r="T72" s="103"/>
      <c r="X72" s="75"/>
      <c r="Y72" s="80"/>
      <c r="Z72" s="151">
        <v>38454</v>
      </c>
      <c r="AA72" s="152">
        <v>7.79</v>
      </c>
      <c r="AB72" s="1"/>
      <c r="AC72" s="146"/>
    </row>
    <row r="73" spans="1:29" ht="15" customHeight="1">
      <c r="A73" s="2"/>
      <c r="B73" s="59">
        <v>64</v>
      </c>
      <c r="C73" s="56">
        <f>IF('Deviza-Kölcsön elszámolása'!C73="","",'Deviza-Kölcsön elszámolása'!C73)</f>
        <v>150000</v>
      </c>
      <c r="D73" s="115">
        <f>IF('Deviza-Kölcsön elszámolása'!D73="","",'Deviza-Kölcsön elszámolása'!D73)</f>
        <v>41131</v>
      </c>
      <c r="E73" s="54">
        <f t="shared" si="3"/>
        <v>31</v>
      </c>
      <c r="F73" s="104">
        <f t="shared" si="4"/>
        <v>0.0215</v>
      </c>
      <c r="G73" s="56">
        <f t="shared" si="5"/>
        <v>7415.58552983189</v>
      </c>
      <c r="H73" s="57">
        <f t="shared" si="17"/>
        <v>142584.41447016812</v>
      </c>
      <c r="I73" s="56">
        <f t="shared" si="18"/>
        <v>3918463.925197709</v>
      </c>
      <c r="J73" s="139">
        <f t="shared" si="19"/>
        <v>64</v>
      </c>
      <c r="K73" s="140">
        <f t="shared" si="2"/>
        <v>150000</v>
      </c>
      <c r="L73" s="141">
        <f>IF(K73="","",VLOOKUP(D73,$Z$3:$AA2563,2)/100)</f>
        <v>0.0708</v>
      </c>
      <c r="M73" s="166">
        <f t="shared" si="14"/>
        <v>38094.916171698</v>
      </c>
      <c r="N73" s="167">
        <f t="shared" si="15"/>
        <v>111905.083828302</v>
      </c>
      <c r="O73" s="168">
        <f t="shared" si="16"/>
        <v>6223362.094351837</v>
      </c>
      <c r="Q73" s="102"/>
      <c r="R73" s="103"/>
      <c r="S73" s="103"/>
      <c r="T73" s="103"/>
      <c r="X73" s="75"/>
      <c r="Y73" s="80"/>
      <c r="Z73" s="151">
        <v>38455</v>
      </c>
      <c r="AA73" s="152">
        <v>7.74</v>
      </c>
      <c r="AB73" s="1"/>
      <c r="AC73" s="146"/>
    </row>
    <row r="74" spans="1:29" ht="15" customHeight="1">
      <c r="A74" s="2"/>
      <c r="B74" s="59">
        <v>65</v>
      </c>
      <c r="C74" s="56">
        <f>IF('Deviza-Kölcsön elszámolása'!C74="","",'Deviza-Kölcsön elszámolása'!C74)</f>
        <v>150000</v>
      </c>
      <c r="D74" s="115">
        <f>IF('Deviza-Kölcsön elszámolása'!D74="","",'Deviza-Kölcsön elszámolása'!D74)</f>
        <v>41162</v>
      </c>
      <c r="E74" s="54">
        <f t="shared" si="3"/>
        <v>31</v>
      </c>
      <c r="F74" s="104">
        <f t="shared" si="4"/>
        <v>0.0215</v>
      </c>
      <c r="G74" s="56">
        <f t="shared" si="5"/>
        <v>7155.222482587049</v>
      </c>
      <c r="H74" s="57">
        <f t="shared" si="17"/>
        <v>142844.77751741296</v>
      </c>
      <c r="I74" s="56">
        <f t="shared" si="18"/>
        <v>3775619.147680296</v>
      </c>
      <c r="J74" s="139">
        <f t="shared" si="19"/>
        <v>65</v>
      </c>
      <c r="K74" s="140">
        <f t="shared" si="2"/>
        <v>150000</v>
      </c>
      <c r="L74" s="141">
        <f>IF(K74="","",VLOOKUP(D74,$Z$3:$AA2564,2)/100)</f>
        <v>0.0681</v>
      </c>
      <c r="M74" s="166">
        <f t="shared" si="14"/>
        <v>35994.90333530456</v>
      </c>
      <c r="N74" s="167">
        <f t="shared" si="15"/>
        <v>114005.09666469545</v>
      </c>
      <c r="O74" s="168">
        <f t="shared" si="16"/>
        <v>6109356.997687142</v>
      </c>
      <c r="Q74" s="102"/>
      <c r="R74" s="103"/>
      <c r="S74" s="103"/>
      <c r="T74" s="103"/>
      <c r="X74" s="75"/>
      <c r="Y74" s="80"/>
      <c r="Z74" s="151">
        <v>38456</v>
      </c>
      <c r="AA74" s="152">
        <v>7.73</v>
      </c>
      <c r="AB74" s="1"/>
      <c r="AC74" s="146"/>
    </row>
    <row r="75" spans="1:29" ht="15" customHeight="1">
      <c r="A75" s="2"/>
      <c r="B75" s="59">
        <v>66</v>
      </c>
      <c r="C75" s="56">
        <f>IF('Deviza-Kölcsön elszámolása'!C75="","",'Deviza-Kölcsön elszámolása'!C75)</f>
        <v>150000</v>
      </c>
      <c r="D75" s="115">
        <f>IF('Deviza-Kölcsön elszámolása'!D75="","",'Deviza-Kölcsön elszámolása'!D75)</f>
        <v>41192</v>
      </c>
      <c r="E75" s="54">
        <f t="shared" si="3"/>
        <v>30</v>
      </c>
      <c r="F75" s="104">
        <f t="shared" si="4"/>
        <v>0.0215</v>
      </c>
      <c r="G75" s="56">
        <f t="shared" si="5"/>
        <v>6671.984521243262</v>
      </c>
      <c r="H75" s="57">
        <f t="shared" si="17"/>
        <v>143328.01547875674</v>
      </c>
      <c r="I75" s="56">
        <f t="shared" si="18"/>
        <v>3632291.1322015394</v>
      </c>
      <c r="J75" s="139">
        <f t="shared" si="19"/>
        <v>66</v>
      </c>
      <c r="K75" s="140">
        <f t="shared" si="19"/>
        <v>150000</v>
      </c>
      <c r="L75" s="141">
        <f>IF(K75="","",VLOOKUP(D75,$Z$3:$AA2565,2)/100)</f>
        <v>0.0654</v>
      </c>
      <c r="M75" s="166">
        <f t="shared" si="14"/>
        <v>32839.88610811554</v>
      </c>
      <c r="N75" s="167">
        <f t="shared" si="15"/>
        <v>117160.11389188445</v>
      </c>
      <c r="O75" s="168">
        <f t="shared" si="16"/>
        <v>5992196.883795258</v>
      </c>
      <c r="Q75" s="102"/>
      <c r="R75" s="103"/>
      <c r="S75" s="103"/>
      <c r="T75" s="103"/>
      <c r="X75" s="75"/>
      <c r="Y75" s="80"/>
      <c r="Z75" s="151">
        <v>38457</v>
      </c>
      <c r="AA75" s="152">
        <v>7.72</v>
      </c>
      <c r="AB75" s="1"/>
      <c r="AC75" s="146"/>
    </row>
    <row r="76" spans="1:29" ht="15" customHeight="1">
      <c r="A76" s="2"/>
      <c r="B76" s="59">
        <v>67</v>
      </c>
      <c r="C76" s="56">
        <f>IF('Deviza-Kölcsön elszámolása'!C76="","",'Deviza-Kölcsön elszámolása'!C76)</f>
        <v>150000</v>
      </c>
      <c r="D76" s="115">
        <f>IF('Deviza-Kölcsön elszámolása'!D76="","",'Deviza-Kölcsön elszámolása'!D76)</f>
        <v>41223</v>
      </c>
      <c r="E76" s="54">
        <f aca="true" t="shared" si="20" ref="E76:E84">IF(D76="","",D76-D75)</f>
        <v>31</v>
      </c>
      <c r="F76" s="104">
        <f t="shared" si="4"/>
        <v>0.0215</v>
      </c>
      <c r="G76" s="56">
        <f aca="true" t="shared" si="21" ref="G76:G84">IF(C76="","",I75*F76*E76/365)</f>
        <v>6632.663122225549</v>
      </c>
      <c r="H76" s="57">
        <f t="shared" si="17"/>
        <v>143367.33687777445</v>
      </c>
      <c r="I76" s="56">
        <f t="shared" si="18"/>
        <v>3488923.795323765</v>
      </c>
      <c r="J76" s="139">
        <f t="shared" si="19"/>
        <v>67</v>
      </c>
      <c r="K76" s="140">
        <f t="shared" si="19"/>
        <v>150000</v>
      </c>
      <c r="L76" s="141">
        <f>IF(K76="","",VLOOKUP(D76,$Z$3:$AA2566,2)/100)</f>
        <v>0.0625</v>
      </c>
      <c r="M76" s="166">
        <f t="shared" si="14"/>
        <v>31807.894417406333</v>
      </c>
      <c r="N76" s="167">
        <f t="shared" si="15"/>
        <v>118192.10558259366</v>
      </c>
      <c r="O76" s="168">
        <f t="shared" si="16"/>
        <v>5874004.778212664</v>
      </c>
      <c r="Q76" s="102"/>
      <c r="R76" s="103"/>
      <c r="S76" s="103"/>
      <c r="T76" s="103"/>
      <c r="X76" s="75"/>
      <c r="Y76" s="80"/>
      <c r="Z76" s="151">
        <v>38460</v>
      </c>
      <c r="AA76" s="152">
        <v>7.74</v>
      </c>
      <c r="AB76" s="1"/>
      <c r="AC76" s="146"/>
    </row>
    <row r="77" spans="1:29" ht="15" customHeight="1">
      <c r="A77" s="2"/>
      <c r="B77" s="59">
        <v>68</v>
      </c>
      <c r="C77" s="56">
        <f>IF('Deviza-Kölcsön elszámolása'!C77="","",'Deviza-Kölcsön elszámolása'!C77)</f>
        <v>150000</v>
      </c>
      <c r="D77" s="115">
        <f>IF('Deviza-Kölcsön elszámolása'!D77="","",'Deviza-Kölcsön elszámolása'!D77)</f>
        <v>41253</v>
      </c>
      <c r="E77" s="54">
        <f t="shared" si="20"/>
        <v>30</v>
      </c>
      <c r="F77" s="104">
        <f aca="true" t="shared" si="22" ref="F77:F84">F76</f>
        <v>0.0215</v>
      </c>
      <c r="G77" s="56">
        <f t="shared" si="21"/>
        <v>6165.358487626927</v>
      </c>
      <c r="H77" s="57">
        <f t="shared" si="17"/>
        <v>143834.64151237308</v>
      </c>
      <c r="I77" s="56">
        <f t="shared" si="18"/>
        <v>3345089.153811392</v>
      </c>
      <c r="J77" s="139">
        <f t="shared" si="19"/>
        <v>68</v>
      </c>
      <c r="K77" s="140">
        <f t="shared" si="19"/>
        <v>150000</v>
      </c>
      <c r="L77" s="141">
        <f>IF(K77="","",VLOOKUP(D77,$Z$3:$AA2567,2)/100)</f>
        <v>0.06</v>
      </c>
      <c r="M77" s="166">
        <f t="shared" si="14"/>
        <v>28967.69479666519</v>
      </c>
      <c r="N77" s="167">
        <f t="shared" si="15"/>
        <v>121032.3052033348</v>
      </c>
      <c r="O77" s="168">
        <f t="shared" si="16"/>
        <v>5752972.473009329</v>
      </c>
      <c r="Q77" s="102"/>
      <c r="R77" s="103"/>
      <c r="S77" s="103"/>
      <c r="T77" s="103"/>
      <c r="X77" s="75"/>
      <c r="Y77" s="80"/>
      <c r="Z77" s="151">
        <v>38461</v>
      </c>
      <c r="AA77" s="152">
        <v>7.75</v>
      </c>
      <c r="AB77" s="1"/>
      <c r="AC77" s="146"/>
    </row>
    <row r="78" spans="1:29" ht="15" customHeight="1">
      <c r="A78" s="2"/>
      <c r="B78" s="59">
        <v>69</v>
      </c>
      <c r="C78" s="56">
        <f>IF('Deviza-Kölcsön elszámolása'!C78="","",'Deviza-Kölcsön elszámolása'!C78)</f>
        <v>150000</v>
      </c>
      <c r="D78" s="115">
        <f>IF('Deviza-Kölcsön elszámolása'!D78="","",'Deviza-Kölcsön elszámolása'!D78)</f>
        <v>41284</v>
      </c>
      <c r="E78" s="54">
        <f t="shared" si="20"/>
        <v>31</v>
      </c>
      <c r="F78" s="104">
        <f t="shared" si="22"/>
        <v>0.0215</v>
      </c>
      <c r="G78" s="56">
        <f t="shared" si="21"/>
        <v>6108.224441137788</v>
      </c>
      <c r="H78" s="57">
        <f t="shared" si="17"/>
        <v>143891.77555886222</v>
      </c>
      <c r="I78" s="56">
        <f t="shared" si="18"/>
        <v>3201197.3782525295</v>
      </c>
      <c r="J78" s="139">
        <f t="shared" si="19"/>
        <v>69</v>
      </c>
      <c r="K78" s="140">
        <f t="shared" si="19"/>
        <v>150000</v>
      </c>
      <c r="L78" s="141">
        <f>IF(K78="","",VLOOKUP(D78,$Z$3:$AA2568,2)/100)</f>
        <v>0.0575</v>
      </c>
      <c r="M78" s="166">
        <f t="shared" si="14"/>
        <v>28094.995707230493</v>
      </c>
      <c r="N78" s="167">
        <f t="shared" si="15"/>
        <v>121905.0042927695</v>
      </c>
      <c r="O78" s="168">
        <f t="shared" si="16"/>
        <v>5631067.46871656</v>
      </c>
      <c r="Q78" s="102"/>
      <c r="R78" s="103"/>
      <c r="S78" s="103"/>
      <c r="T78" s="103"/>
      <c r="X78" s="75"/>
      <c r="Y78" s="80"/>
      <c r="Z78" s="151">
        <v>38462</v>
      </c>
      <c r="AA78" s="152">
        <v>7.75</v>
      </c>
      <c r="AB78" s="1"/>
      <c r="AC78" s="146"/>
    </row>
    <row r="79" spans="1:29" ht="15" customHeight="1">
      <c r="A79" s="2"/>
      <c r="B79" s="59">
        <v>70</v>
      </c>
      <c r="C79" s="56">
        <f>IF('Deviza-Kölcsön elszámolása'!C79="","",'Deviza-Kölcsön elszámolása'!C79)</f>
        <v>150000</v>
      </c>
      <c r="D79" s="115">
        <f>IF('Deviza-Kölcsön elszámolása'!D79="","",'Deviza-Kölcsön elszámolása'!D79)</f>
        <v>41316</v>
      </c>
      <c r="E79" s="54">
        <f t="shared" si="20"/>
        <v>32</v>
      </c>
      <c r="F79" s="104">
        <f t="shared" si="22"/>
        <v>0.0215</v>
      </c>
      <c r="G79" s="56">
        <f t="shared" si="21"/>
        <v>6034.037797911617</v>
      </c>
      <c r="H79" s="57">
        <f t="shared" si="17"/>
        <v>143965.96220208838</v>
      </c>
      <c r="I79" s="56">
        <f t="shared" si="18"/>
        <v>3057231.416050441</v>
      </c>
      <c r="J79" s="139">
        <f t="shared" si="19"/>
        <v>70</v>
      </c>
      <c r="K79" s="140">
        <f t="shared" si="19"/>
        <v>150000</v>
      </c>
      <c r="L79" s="141">
        <f>IF(K79="","",VLOOKUP(D79,$Z$3:$AA2569,2)/100)</f>
        <v>0.055</v>
      </c>
      <c r="M79" s="166">
        <f t="shared" si="14"/>
        <v>27152.544506688067</v>
      </c>
      <c r="N79" s="167">
        <f t="shared" si="15"/>
        <v>122847.45549331194</v>
      </c>
      <c r="O79" s="168">
        <f t="shared" si="16"/>
        <v>5508220.013223248</v>
      </c>
      <c r="Q79" s="102"/>
      <c r="R79" s="103"/>
      <c r="S79" s="103"/>
      <c r="T79" s="103"/>
      <c r="X79" s="75"/>
      <c r="Y79" s="80"/>
      <c r="Z79" s="151">
        <v>38463</v>
      </c>
      <c r="AA79" s="152">
        <v>7.73</v>
      </c>
      <c r="AB79" s="1"/>
      <c r="AC79" s="146"/>
    </row>
    <row r="80" spans="1:29" ht="15" customHeight="1">
      <c r="A80" s="2"/>
      <c r="B80" s="59">
        <v>71</v>
      </c>
      <c r="C80" s="56">
        <f>IF('Deviza-Kölcsön elszámolása'!C80="","",'Deviza-Kölcsön elszámolása'!C80)</f>
        <v>150000</v>
      </c>
      <c r="D80" s="115">
        <f>IF('Deviza-Kölcsön elszámolása'!D80="","",'Deviza-Kölcsön elszámolása'!D80)</f>
        <v>41344</v>
      </c>
      <c r="E80" s="54">
        <f t="shared" si="20"/>
        <v>28</v>
      </c>
      <c r="F80" s="104">
        <f t="shared" si="22"/>
        <v>0.0215</v>
      </c>
      <c r="G80" s="56">
        <f t="shared" si="21"/>
        <v>5042.337842362645</v>
      </c>
      <c r="H80" s="57">
        <f t="shared" si="17"/>
        <v>144957.66215763736</v>
      </c>
      <c r="I80" s="56">
        <f t="shared" si="18"/>
        <v>2912273.7538928036</v>
      </c>
      <c r="J80" s="139">
        <f t="shared" si="19"/>
        <v>71</v>
      </c>
      <c r="K80" s="140">
        <f t="shared" si="19"/>
        <v>150000</v>
      </c>
      <c r="L80" s="141">
        <f>IF(K80="","",VLOOKUP(D80,$Z$3:$AA2570,2)/100)</f>
        <v>0.0525</v>
      </c>
      <c r="M80" s="166">
        <f t="shared" si="14"/>
        <v>22183.79019024157</v>
      </c>
      <c r="N80" s="167">
        <f t="shared" si="15"/>
        <v>127816.20980975844</v>
      </c>
      <c r="O80" s="168">
        <f t="shared" si="16"/>
        <v>5380403.803413489</v>
      </c>
      <c r="Q80" s="102"/>
      <c r="R80" s="103"/>
      <c r="S80" s="103"/>
      <c r="T80" s="103"/>
      <c r="X80" s="75"/>
      <c r="Y80" s="80"/>
      <c r="Z80" s="151">
        <v>38464</v>
      </c>
      <c r="AA80" s="152">
        <v>7.73</v>
      </c>
      <c r="AB80" s="1"/>
      <c r="AC80" s="146"/>
    </row>
    <row r="81" spans="1:29" ht="15" customHeight="1">
      <c r="A81" s="2"/>
      <c r="B81" s="59">
        <v>72</v>
      </c>
      <c r="C81" s="56">
        <f>IF('Deviza-Kölcsön elszámolása'!C81="","",'Deviza-Kölcsön elszámolása'!C81)</f>
        <v>150000</v>
      </c>
      <c r="D81" s="115">
        <f>IF('Deviza-Kölcsön elszámolása'!D81="","",'Deviza-Kölcsön elszámolása'!D81)</f>
        <v>41374</v>
      </c>
      <c r="E81" s="54">
        <f t="shared" si="20"/>
        <v>30</v>
      </c>
      <c r="F81" s="104">
        <f t="shared" si="22"/>
        <v>0.0215</v>
      </c>
      <c r="G81" s="56">
        <f t="shared" si="21"/>
        <v>5146.346770577694</v>
      </c>
      <c r="H81" s="57">
        <f t="shared" si="17"/>
        <v>144853.6532294223</v>
      </c>
      <c r="I81" s="56">
        <f t="shared" si="18"/>
        <v>2767420.100663381</v>
      </c>
      <c r="J81" s="139">
        <f t="shared" si="19"/>
        <v>72</v>
      </c>
      <c r="K81" s="140">
        <f t="shared" si="19"/>
        <v>150000</v>
      </c>
      <c r="L81" s="141">
        <f>IF(K81="","",VLOOKUP(D81,$Z$3:$AA2571,2)/100)</f>
        <v>0.049800000000000004</v>
      </c>
      <c r="M81" s="166">
        <f t="shared" si="14"/>
        <v>22022.803513150007</v>
      </c>
      <c r="N81" s="167">
        <f t="shared" si="15"/>
        <v>127977.19648684999</v>
      </c>
      <c r="O81" s="168">
        <f t="shared" si="16"/>
        <v>5252426.606926639</v>
      </c>
      <c r="Q81" s="102"/>
      <c r="R81" s="103"/>
      <c r="S81" s="103"/>
      <c r="T81" s="103"/>
      <c r="X81" s="75"/>
      <c r="Y81" s="80"/>
      <c r="Z81" s="151">
        <v>38467</v>
      </c>
      <c r="AA81" s="152">
        <v>7.73</v>
      </c>
      <c r="AB81" s="1"/>
      <c r="AC81" s="146"/>
    </row>
    <row r="82" spans="1:29" ht="15" customHeight="1">
      <c r="A82" s="2"/>
      <c r="B82" s="59">
        <v>73</v>
      </c>
      <c r="C82" s="56">
        <f>IF('Deviza-Kölcsön elszámolása'!C82="","",'Deviza-Kölcsön elszámolása'!C82)</f>
        <v>150000</v>
      </c>
      <c r="D82" s="115">
        <f>IF('Deviza-Kölcsön elszámolása'!D82="","",'Deviza-Kölcsön elszámolása'!D82)</f>
        <v>41405</v>
      </c>
      <c r="E82" s="54">
        <f t="shared" si="20"/>
        <v>31</v>
      </c>
      <c r="F82" s="104">
        <f t="shared" si="22"/>
        <v>0.0215</v>
      </c>
      <c r="G82" s="56">
        <f t="shared" si="21"/>
        <v>5053.3849235401185</v>
      </c>
      <c r="H82" s="57">
        <f t="shared" si="17"/>
        <v>144946.6150764599</v>
      </c>
      <c r="I82" s="56">
        <f t="shared" si="18"/>
        <v>2622473.485586921</v>
      </c>
      <c r="J82" s="139">
        <f t="shared" si="19"/>
        <v>73</v>
      </c>
      <c r="K82" s="140">
        <f t="shared" si="19"/>
        <v>150000</v>
      </c>
      <c r="L82" s="141">
        <f>IF(K82="","",VLOOKUP(D82,$Z$3:$AA2572,2)/100)</f>
        <v>0.0473</v>
      </c>
      <c r="M82" s="166">
        <f t="shared" si="14"/>
        <v>21100.364749963097</v>
      </c>
      <c r="N82" s="167">
        <f t="shared" si="15"/>
        <v>128899.6352500369</v>
      </c>
      <c r="O82" s="168">
        <f t="shared" si="16"/>
        <v>5123526.971676602</v>
      </c>
      <c r="Q82" s="102"/>
      <c r="R82" s="103"/>
      <c r="S82" s="103"/>
      <c r="T82" s="103"/>
      <c r="X82" s="75"/>
      <c r="Y82" s="80"/>
      <c r="Z82" s="151">
        <v>38468</v>
      </c>
      <c r="AA82" s="152">
        <v>7.59</v>
      </c>
      <c r="AB82" s="1"/>
      <c r="AC82" s="146"/>
    </row>
    <row r="83" spans="1:29" ht="15" customHeight="1">
      <c r="A83" s="2"/>
      <c r="B83" s="59">
        <v>74</v>
      </c>
      <c r="C83" s="56">
        <f>IF('Deviza-Kölcsön elszámolása'!C83="","",'Deviza-Kölcsön elszámolása'!C83)</f>
        <v>150000</v>
      </c>
      <c r="D83" s="115">
        <f>IF('Deviza-Kölcsön elszámolása'!D83="","",'Deviza-Kölcsön elszámolása'!D83)</f>
        <v>41436</v>
      </c>
      <c r="E83" s="54">
        <f t="shared" si="20"/>
        <v>31</v>
      </c>
      <c r="F83" s="104">
        <f t="shared" si="22"/>
        <v>0.0215</v>
      </c>
      <c r="G83" s="56">
        <f t="shared" si="21"/>
        <v>4788.7084332703635</v>
      </c>
      <c r="H83" s="57">
        <f t="shared" si="17"/>
        <v>145211.29156672963</v>
      </c>
      <c r="I83" s="56">
        <f t="shared" si="18"/>
        <v>2477262.1940201917</v>
      </c>
      <c r="J83" s="139">
        <f t="shared" si="19"/>
        <v>74</v>
      </c>
      <c r="K83" s="140">
        <f t="shared" si="19"/>
        <v>150000</v>
      </c>
      <c r="L83" s="141">
        <f>IF(K83="","",VLOOKUP(D83,$Z$3:$AA2573,2)/100)</f>
        <v>0.0449</v>
      </c>
      <c r="M83" s="166">
        <f t="shared" si="14"/>
        <v>19538.184087333324</v>
      </c>
      <c r="N83" s="167">
        <f t="shared" si="15"/>
        <v>130461.81591266667</v>
      </c>
      <c r="O83" s="168">
        <f t="shared" si="16"/>
        <v>4993065.155763935</v>
      </c>
      <c r="Q83" s="102"/>
      <c r="R83" s="103"/>
      <c r="S83" s="103"/>
      <c r="T83" s="103"/>
      <c r="X83" s="75"/>
      <c r="Y83" s="80"/>
      <c r="Z83" s="151">
        <v>38469</v>
      </c>
      <c r="AA83" s="152">
        <v>7.55</v>
      </c>
      <c r="AB83" s="1"/>
      <c r="AC83" s="146"/>
    </row>
    <row r="84" spans="1:29" ht="15" customHeight="1">
      <c r="A84" s="2"/>
      <c r="B84" s="59">
        <v>75</v>
      </c>
      <c r="C84" s="56">
        <f>IF('Deviza-Kölcsön elszámolása'!C84="","",'Deviza-Kölcsön elszámolása'!C84)</f>
        <v>150000</v>
      </c>
      <c r="D84" s="115">
        <f>IF('Deviza-Kölcsön elszámolása'!D84="","",'Deviza-Kölcsön elszámolása'!D84)</f>
        <v>41466</v>
      </c>
      <c r="E84" s="54">
        <f t="shared" si="20"/>
        <v>30</v>
      </c>
      <c r="F84" s="104">
        <f t="shared" si="22"/>
        <v>0.0215</v>
      </c>
      <c r="G84" s="56">
        <f t="shared" si="21"/>
        <v>4377.627712720612</v>
      </c>
      <c r="H84" s="57">
        <f aca="true" t="shared" si="23" ref="H84:H108">IF(C84="","",C84-G84)</f>
        <v>145622.3722872794</v>
      </c>
      <c r="I84" s="56">
        <f aca="true" t="shared" si="24" ref="I84:I108">IF(C84="","",I83-H84)</f>
        <v>2331639.821732912</v>
      </c>
      <c r="J84" s="139">
        <f aca="true" t="shared" si="25" ref="J84:K108">B84</f>
        <v>75</v>
      </c>
      <c r="K84" s="140">
        <f t="shared" si="25"/>
        <v>150000</v>
      </c>
      <c r="L84" s="141">
        <f>IF(K84="","",VLOOKUP(D84,$Z$3:$AA2574,2)/100)</f>
        <v>0.0424</v>
      </c>
      <c r="M84" s="166">
        <f t="shared" si="14"/>
        <v>17400.49007707322</v>
      </c>
      <c r="N84" s="167">
        <f t="shared" si="15"/>
        <v>132599.50992292678</v>
      </c>
      <c r="O84" s="168">
        <f t="shared" si="16"/>
        <v>4860465.645841008</v>
      </c>
      <c r="Q84" s="102"/>
      <c r="R84" s="103"/>
      <c r="S84" s="103"/>
      <c r="T84" s="103"/>
      <c r="X84" s="75"/>
      <c r="Y84" s="80"/>
      <c r="Z84" s="151">
        <v>38470</v>
      </c>
      <c r="AA84" s="152">
        <v>7.54</v>
      </c>
      <c r="AB84" s="1"/>
      <c r="AC84" s="146"/>
    </row>
    <row r="85" spans="1:29" ht="15" customHeight="1">
      <c r="A85" s="2"/>
      <c r="B85" s="59">
        <v>76</v>
      </c>
      <c r="C85" s="56">
        <f>IF('Deviza-Kölcsön elszámolása'!C85="","",'Deviza-Kölcsön elszámolása'!C85)</f>
      </c>
      <c r="D85" s="115">
        <f>IF('Deviza-Kölcsön elszámolása'!D85="","",'Deviza-Kölcsön elszámolása'!D85)</f>
      </c>
      <c r="E85" s="54">
        <f aca="true" t="shared" si="26" ref="E85:E140">IF(D85="","",D85-D84)</f>
      </c>
      <c r="F85" s="104"/>
      <c r="G85" s="56">
        <f aca="true" t="shared" si="27" ref="G85:G108">IF(C85="","",I84*F85*E85/365)</f>
      </c>
      <c r="H85" s="57">
        <f t="shared" si="23"/>
      </c>
      <c r="I85" s="56">
        <f t="shared" si="24"/>
      </c>
      <c r="J85" s="139">
        <f t="shared" si="25"/>
        <v>76</v>
      </c>
      <c r="K85" s="145"/>
      <c r="L85" s="141">
        <f>IF(K85="","",VLOOKUP(D85,$Z$3:$AA2575,2)/100)</f>
      </c>
      <c r="M85" s="166">
        <f t="shared" si="14"/>
      </c>
      <c r="N85" s="142"/>
      <c r="O85" s="143"/>
      <c r="Q85" s="102"/>
      <c r="R85" s="103"/>
      <c r="S85" s="103"/>
      <c r="T85" s="103"/>
      <c r="X85" s="75"/>
      <c r="Y85" s="80"/>
      <c r="Z85" s="151">
        <v>38471</v>
      </c>
      <c r="AA85" s="152">
        <v>7.56</v>
      </c>
      <c r="AB85" s="1"/>
      <c r="AC85" s="146"/>
    </row>
    <row r="86" spans="1:29" ht="15" customHeight="1">
      <c r="A86" s="2"/>
      <c r="B86" s="59">
        <v>77</v>
      </c>
      <c r="C86" s="56">
        <f>IF('Deviza-Kölcsön elszámolása'!C86="","",'Deviza-Kölcsön elszámolása'!C86)</f>
      </c>
      <c r="D86" s="115">
        <f>IF('Deviza-Kölcsön elszámolása'!D86="","",'Deviza-Kölcsön elszámolása'!D86)</f>
      </c>
      <c r="E86" s="54">
        <f t="shared" si="26"/>
      </c>
      <c r="F86" s="104"/>
      <c r="G86" s="56">
        <f>IF(C86="","",I85*F86*E86/365)</f>
      </c>
      <c r="H86" s="57">
        <f t="shared" si="23"/>
      </c>
      <c r="I86" s="56">
        <f t="shared" si="24"/>
      </c>
      <c r="J86" s="139">
        <f t="shared" si="25"/>
        <v>77</v>
      </c>
      <c r="K86" s="145"/>
      <c r="L86" s="141">
        <f>IF(K86="","",VLOOKUP(D86,$Z$3:$AA2576,2)/100)</f>
      </c>
      <c r="M86" s="142"/>
      <c r="N86" s="142"/>
      <c r="O86" s="143"/>
      <c r="Q86" s="102"/>
      <c r="R86" s="103">
        <f aca="true" t="shared" si="28" ref="R86:R91">IF(C86="","",T85*E86*(L86+Q86)/365)</f>
      </c>
      <c r="S86" s="103">
        <f aca="true" t="shared" si="29" ref="S86:S91">IF(C86="","",C86-R86)</f>
      </c>
      <c r="T86" s="103">
        <f aca="true" t="shared" si="30" ref="T86:T91">IF(C86="","",T85-S86)</f>
      </c>
      <c r="X86" s="75"/>
      <c r="Y86" s="80"/>
      <c r="Z86" s="151">
        <v>38474</v>
      </c>
      <c r="AA86" s="152">
        <v>7.56</v>
      </c>
      <c r="AB86" s="1"/>
      <c r="AC86" s="146"/>
    </row>
    <row r="87" spans="1:29" ht="15" customHeight="1">
      <c r="A87" s="2"/>
      <c r="B87" s="59">
        <v>78</v>
      </c>
      <c r="C87" s="56">
        <f>IF('Deviza-Kölcsön elszámolása'!C87="","",'Deviza-Kölcsön elszámolása'!C87)</f>
      </c>
      <c r="D87" s="115">
        <f>IF('Deviza-Kölcsön elszámolása'!D87="","",'Deviza-Kölcsön elszámolása'!D87)</f>
      </c>
      <c r="E87" s="54">
        <f t="shared" si="26"/>
      </c>
      <c r="F87" s="104"/>
      <c r="G87" s="56">
        <f t="shared" si="27"/>
      </c>
      <c r="H87" s="57">
        <f t="shared" si="23"/>
      </c>
      <c r="I87" s="56">
        <f t="shared" si="24"/>
      </c>
      <c r="J87" s="139">
        <f t="shared" si="25"/>
        <v>78</v>
      </c>
      <c r="K87" s="145"/>
      <c r="L87" s="141">
        <f>IF(K87="","",VLOOKUP(D87,$Z$3:$AA2577,2)/100)</f>
      </c>
      <c r="M87" s="142"/>
      <c r="N87" s="142"/>
      <c r="O87" s="143"/>
      <c r="Q87" s="102"/>
      <c r="R87" s="103">
        <f t="shared" si="28"/>
      </c>
      <c r="S87" s="103">
        <f t="shared" si="29"/>
      </c>
      <c r="T87" s="103">
        <f t="shared" si="30"/>
      </c>
      <c r="X87" s="75"/>
      <c r="Y87" s="80"/>
      <c r="Z87" s="151">
        <v>38475</v>
      </c>
      <c r="AA87" s="152">
        <v>7.55</v>
      </c>
      <c r="AB87" s="1"/>
      <c r="AC87" s="146"/>
    </row>
    <row r="88" spans="1:29" ht="15" customHeight="1">
      <c r="A88" s="2"/>
      <c r="B88" s="59">
        <v>79</v>
      </c>
      <c r="C88" s="56">
        <f>IF('Deviza-Kölcsön elszámolása'!C88="","",'Deviza-Kölcsön elszámolása'!C88)</f>
      </c>
      <c r="D88" s="115">
        <f>IF('Deviza-Kölcsön elszámolása'!D88="","",'Deviza-Kölcsön elszámolása'!D88)</f>
      </c>
      <c r="E88" s="54">
        <f t="shared" si="26"/>
      </c>
      <c r="F88" s="104"/>
      <c r="G88" s="56">
        <f t="shared" si="27"/>
      </c>
      <c r="H88" s="57">
        <f t="shared" si="23"/>
      </c>
      <c r="I88" s="56">
        <f t="shared" si="24"/>
      </c>
      <c r="J88" s="139">
        <f t="shared" si="25"/>
        <v>79</v>
      </c>
      <c r="K88" s="145"/>
      <c r="L88" s="141">
        <f>IF(K88="","",VLOOKUP(D88,$Z$3:$AA2578,2)/100)</f>
      </c>
      <c r="M88" s="142"/>
      <c r="N88" s="142"/>
      <c r="O88" s="143"/>
      <c r="Q88" s="102"/>
      <c r="R88" s="103">
        <f t="shared" si="28"/>
      </c>
      <c r="S88" s="103">
        <f t="shared" si="29"/>
      </c>
      <c r="T88" s="103">
        <f t="shared" si="30"/>
      </c>
      <c r="X88" s="75"/>
      <c r="Y88" s="80"/>
      <c r="Z88" s="151">
        <v>38476</v>
      </c>
      <c r="AA88" s="152">
        <v>7.51</v>
      </c>
      <c r="AB88" s="1"/>
      <c r="AC88" s="146"/>
    </row>
    <row r="89" spans="1:29" ht="15" customHeight="1">
      <c r="A89" s="2"/>
      <c r="B89" s="59">
        <v>80</v>
      </c>
      <c r="C89" s="56">
        <f>IF('Deviza-Kölcsön elszámolása'!C89="","",'Deviza-Kölcsön elszámolása'!C89)</f>
      </c>
      <c r="D89" s="115">
        <f>IF('Deviza-Kölcsön elszámolása'!D89="","",'Deviza-Kölcsön elszámolása'!D89)</f>
      </c>
      <c r="E89" s="54">
        <f t="shared" si="26"/>
      </c>
      <c r="F89" s="104"/>
      <c r="G89" s="56">
        <f t="shared" si="27"/>
      </c>
      <c r="H89" s="57">
        <f t="shared" si="23"/>
      </c>
      <c r="I89" s="56">
        <f t="shared" si="24"/>
      </c>
      <c r="J89" s="139">
        <f t="shared" si="25"/>
        <v>80</v>
      </c>
      <c r="K89" s="145"/>
      <c r="L89" s="141">
        <f>IF(K89="","",VLOOKUP(D89,$Z$3:$AA2579,2)/100)</f>
      </c>
      <c r="M89" s="142"/>
      <c r="N89" s="142"/>
      <c r="O89" s="143"/>
      <c r="Q89" s="102"/>
      <c r="R89" s="103">
        <f t="shared" si="28"/>
      </c>
      <c r="S89" s="103">
        <f t="shared" si="29"/>
      </c>
      <c r="T89" s="103">
        <f t="shared" si="30"/>
      </c>
      <c r="X89" s="75"/>
      <c r="Y89" s="80"/>
      <c r="Z89" s="151">
        <v>38477</v>
      </c>
      <c r="AA89" s="152">
        <v>7.5</v>
      </c>
      <c r="AB89" s="1"/>
      <c r="AC89" s="146"/>
    </row>
    <row r="90" spans="1:29" ht="15" customHeight="1">
      <c r="A90" s="2"/>
      <c r="B90" s="59">
        <v>81</v>
      </c>
      <c r="C90" s="56">
        <f>IF('Deviza-Kölcsön elszámolása'!C90="","",'Deviza-Kölcsön elszámolása'!C90)</f>
      </c>
      <c r="D90" s="115">
        <f>IF('Deviza-Kölcsön elszámolása'!D90="","",'Deviza-Kölcsön elszámolása'!D90)</f>
      </c>
      <c r="E90" s="54">
        <f t="shared" si="26"/>
      </c>
      <c r="F90" s="104"/>
      <c r="G90" s="56">
        <f t="shared" si="27"/>
      </c>
      <c r="H90" s="57">
        <f t="shared" si="23"/>
      </c>
      <c r="I90" s="56">
        <f t="shared" si="24"/>
      </c>
      <c r="J90" s="139">
        <f t="shared" si="25"/>
        <v>81</v>
      </c>
      <c r="K90" s="145"/>
      <c r="L90" s="141">
        <f>IF(K90="","",VLOOKUP(D90,$Z$3:$AA2580,2)/100)</f>
      </c>
      <c r="M90" s="142"/>
      <c r="N90" s="142"/>
      <c r="O90" s="143"/>
      <c r="Q90" s="102"/>
      <c r="R90" s="103">
        <f t="shared" si="28"/>
      </c>
      <c r="S90" s="103">
        <f t="shared" si="29"/>
      </c>
      <c r="T90" s="103">
        <f t="shared" si="30"/>
      </c>
      <c r="X90" s="81"/>
      <c r="Y90" s="81"/>
      <c r="Z90" s="151">
        <v>38478</v>
      </c>
      <c r="AA90" s="152">
        <v>7.5</v>
      </c>
      <c r="AB90" s="1"/>
      <c r="AC90" s="146"/>
    </row>
    <row r="91" spans="1:29" ht="15" customHeight="1">
      <c r="A91" s="2"/>
      <c r="B91" s="59">
        <v>82</v>
      </c>
      <c r="C91" s="56">
        <f>IF('Deviza-Kölcsön elszámolása'!C91="","",'Deviza-Kölcsön elszámolása'!C91)</f>
      </c>
      <c r="D91" s="115">
        <f>IF('Deviza-Kölcsön elszámolása'!D91="","",'Deviza-Kölcsön elszámolása'!D91)</f>
      </c>
      <c r="E91" s="54">
        <f t="shared" si="26"/>
      </c>
      <c r="F91" s="104"/>
      <c r="G91" s="56">
        <f t="shared" si="27"/>
      </c>
      <c r="H91" s="57">
        <f t="shared" si="23"/>
      </c>
      <c r="I91" s="56">
        <f t="shared" si="24"/>
      </c>
      <c r="J91" s="139">
        <f t="shared" si="25"/>
        <v>82</v>
      </c>
      <c r="K91" s="145"/>
      <c r="L91" s="141">
        <f>IF(K91="","",VLOOKUP(D91,$Z$3:$AA2581,2)/100)</f>
      </c>
      <c r="M91" s="142"/>
      <c r="N91" s="142"/>
      <c r="O91" s="143"/>
      <c r="Q91" s="102"/>
      <c r="R91" s="103">
        <f t="shared" si="28"/>
      </c>
      <c r="S91" s="103">
        <f t="shared" si="29"/>
      </c>
      <c r="T91" s="103">
        <f t="shared" si="30"/>
      </c>
      <c r="X91" s="81"/>
      <c r="Y91" s="81"/>
      <c r="Z91" s="151">
        <v>38481</v>
      </c>
      <c r="AA91" s="152">
        <v>7.5</v>
      </c>
      <c r="AB91" s="1"/>
      <c r="AC91" s="146"/>
    </row>
    <row r="92" spans="1:29" ht="15" customHeight="1">
      <c r="A92" s="2"/>
      <c r="B92" s="59">
        <v>83</v>
      </c>
      <c r="C92" s="56">
        <f>IF('Deviza-Kölcsön elszámolása'!C92="","",'Deviza-Kölcsön elszámolása'!C92)</f>
      </c>
      <c r="D92" s="115">
        <f>IF('Deviza-Kölcsön elszámolása'!D92="","",'Deviza-Kölcsön elszámolása'!D92)</f>
      </c>
      <c r="E92" s="54">
        <f t="shared" si="26"/>
      </c>
      <c r="F92" s="104"/>
      <c r="G92" s="56">
        <f t="shared" si="27"/>
      </c>
      <c r="H92" s="57">
        <f t="shared" si="23"/>
      </c>
      <c r="I92" s="56">
        <f t="shared" si="24"/>
      </c>
      <c r="J92" s="139">
        <f t="shared" si="25"/>
        <v>83</v>
      </c>
      <c r="K92" s="145"/>
      <c r="L92" s="141">
        <f>IF(K92="","",VLOOKUP(D92,$Z$3:$AA2582,2)/100)</f>
      </c>
      <c r="M92" s="142"/>
      <c r="N92" s="142"/>
      <c r="O92" s="143"/>
      <c r="Q92" s="102"/>
      <c r="X92" s="81"/>
      <c r="Y92" s="81"/>
      <c r="Z92" s="151">
        <v>38482</v>
      </c>
      <c r="AA92" s="152">
        <v>7.5</v>
      </c>
      <c r="AB92" s="1"/>
      <c r="AC92" s="146"/>
    </row>
    <row r="93" spans="1:29" ht="15" customHeight="1">
      <c r="A93" s="2"/>
      <c r="B93" s="59">
        <v>84</v>
      </c>
      <c r="C93" s="56">
        <f>IF('Deviza-Kölcsön elszámolása'!C93="","",'Deviza-Kölcsön elszámolása'!C93)</f>
      </c>
      <c r="D93" s="115">
        <f>IF('Deviza-Kölcsön elszámolása'!D93="","",'Deviza-Kölcsön elszámolása'!D93)</f>
      </c>
      <c r="E93" s="54">
        <f t="shared" si="26"/>
      </c>
      <c r="F93" s="104"/>
      <c r="G93" s="56">
        <f t="shared" si="27"/>
      </c>
      <c r="H93" s="57">
        <f t="shared" si="23"/>
      </c>
      <c r="I93" s="56">
        <f t="shared" si="24"/>
      </c>
      <c r="J93" s="139">
        <f t="shared" si="25"/>
        <v>84</v>
      </c>
      <c r="K93" s="145"/>
      <c r="L93" s="144"/>
      <c r="M93" s="142"/>
      <c r="N93" s="142"/>
      <c r="O93" s="143"/>
      <c r="Q93" s="102"/>
      <c r="X93" s="81"/>
      <c r="Y93" s="81"/>
      <c r="Z93" s="151">
        <v>38483</v>
      </c>
      <c r="AA93" s="152">
        <v>7.5</v>
      </c>
      <c r="AB93" s="1"/>
      <c r="AC93" s="146"/>
    </row>
    <row r="94" spans="1:29" ht="15" customHeight="1">
      <c r="A94" s="2"/>
      <c r="B94" s="59">
        <v>85</v>
      </c>
      <c r="C94" s="56">
        <f>IF('Deviza-Kölcsön elszámolása'!C94="","",'Deviza-Kölcsön elszámolása'!C94)</f>
      </c>
      <c r="D94" s="115">
        <f>IF('Deviza-Kölcsön elszámolása'!D94="","",'Deviza-Kölcsön elszámolása'!D94)</f>
      </c>
      <c r="E94" s="54">
        <f t="shared" si="26"/>
      </c>
      <c r="F94" s="104"/>
      <c r="G94" s="56">
        <f t="shared" si="27"/>
      </c>
      <c r="H94" s="57">
        <f t="shared" si="23"/>
      </c>
      <c r="I94" s="56">
        <f t="shared" si="24"/>
      </c>
      <c r="J94" s="139">
        <f t="shared" si="25"/>
        <v>85</v>
      </c>
      <c r="K94" s="145"/>
      <c r="L94" s="144"/>
      <c r="M94" s="142"/>
      <c r="N94" s="142"/>
      <c r="O94" s="143"/>
      <c r="Q94" s="102"/>
      <c r="X94" s="81"/>
      <c r="Y94" s="81"/>
      <c r="Z94" s="151">
        <v>38484</v>
      </c>
      <c r="AA94" s="152">
        <v>7.5</v>
      </c>
      <c r="AB94" s="1"/>
      <c r="AC94" s="146"/>
    </row>
    <row r="95" spans="1:29" ht="15" customHeight="1">
      <c r="A95" s="2"/>
      <c r="B95" s="59">
        <v>86</v>
      </c>
      <c r="C95" s="56">
        <f>IF('Deviza-Kölcsön elszámolása'!C95="","",'Deviza-Kölcsön elszámolása'!C95)</f>
      </c>
      <c r="D95" s="115">
        <f>IF('Deviza-Kölcsön elszámolása'!D95="","",'Deviza-Kölcsön elszámolása'!D95)</f>
      </c>
      <c r="E95" s="54">
        <f t="shared" si="26"/>
      </c>
      <c r="F95" s="104"/>
      <c r="G95" s="56">
        <f t="shared" si="27"/>
      </c>
      <c r="H95" s="57">
        <f t="shared" si="23"/>
      </c>
      <c r="I95" s="56">
        <f t="shared" si="24"/>
      </c>
      <c r="J95" s="139">
        <f t="shared" si="25"/>
        <v>86</v>
      </c>
      <c r="K95" s="145"/>
      <c r="L95" s="144"/>
      <c r="M95" s="142"/>
      <c r="N95" s="142"/>
      <c r="O95" s="143"/>
      <c r="X95" s="81"/>
      <c r="Y95" s="81"/>
      <c r="Z95" s="151">
        <v>38485</v>
      </c>
      <c r="AA95" s="152">
        <v>7.5</v>
      </c>
      <c r="AB95" s="1"/>
      <c r="AC95" s="146"/>
    </row>
    <row r="96" spans="1:29" ht="15" customHeight="1">
      <c r="A96" s="2"/>
      <c r="B96" s="59">
        <v>87</v>
      </c>
      <c r="C96" s="56">
        <f>IF('Deviza-Kölcsön elszámolása'!C96="","",'Deviza-Kölcsön elszámolása'!C96)</f>
      </c>
      <c r="D96" s="115">
        <f>IF('Deviza-Kölcsön elszámolása'!D96="","",'Deviza-Kölcsön elszámolása'!D96)</f>
      </c>
      <c r="E96" s="54">
        <f t="shared" si="26"/>
      </c>
      <c r="F96" s="104"/>
      <c r="G96" s="56">
        <f t="shared" si="27"/>
      </c>
      <c r="H96" s="57">
        <f t="shared" si="23"/>
      </c>
      <c r="I96" s="56">
        <f t="shared" si="24"/>
      </c>
      <c r="J96" s="139">
        <f t="shared" si="25"/>
        <v>87</v>
      </c>
      <c r="K96" s="145"/>
      <c r="L96" s="144"/>
      <c r="M96" s="142"/>
      <c r="N96" s="142"/>
      <c r="O96" s="143"/>
      <c r="X96" s="81"/>
      <c r="Y96" s="81"/>
      <c r="Z96" s="151">
        <v>38489</v>
      </c>
      <c r="AA96" s="152">
        <v>7.5</v>
      </c>
      <c r="AB96" s="1"/>
      <c r="AC96" s="146"/>
    </row>
    <row r="97" spans="1:29" ht="15" customHeight="1">
      <c r="A97" s="2"/>
      <c r="B97" s="59">
        <v>88</v>
      </c>
      <c r="C97" s="56">
        <f>IF('Deviza-Kölcsön elszámolása'!C97="","",'Deviza-Kölcsön elszámolása'!C97)</f>
      </c>
      <c r="D97" s="115">
        <f>IF('Deviza-Kölcsön elszámolása'!D97="","",'Deviza-Kölcsön elszámolása'!D97)</f>
      </c>
      <c r="E97" s="54">
        <f t="shared" si="26"/>
      </c>
      <c r="F97" s="104"/>
      <c r="G97" s="56">
        <f t="shared" si="27"/>
      </c>
      <c r="H97" s="57">
        <f t="shared" si="23"/>
      </c>
      <c r="I97" s="56">
        <f t="shared" si="24"/>
      </c>
      <c r="J97" s="139">
        <f t="shared" si="25"/>
        <v>88</v>
      </c>
      <c r="K97" s="145"/>
      <c r="L97" s="144"/>
      <c r="M97" s="142"/>
      <c r="N97" s="142"/>
      <c r="O97" s="143"/>
      <c r="X97" s="81"/>
      <c r="Y97" s="81"/>
      <c r="Z97" s="151">
        <v>38490</v>
      </c>
      <c r="AA97" s="152">
        <v>7.5</v>
      </c>
      <c r="AB97" s="1"/>
      <c r="AC97" s="146"/>
    </row>
    <row r="98" spans="1:29" ht="15" customHeight="1">
      <c r="A98" s="2"/>
      <c r="B98" s="59">
        <v>89</v>
      </c>
      <c r="C98" s="56">
        <f>IF('Deviza-Kölcsön elszámolása'!C98="","",'Deviza-Kölcsön elszámolása'!C98)</f>
      </c>
      <c r="D98" s="115">
        <f>IF('Deviza-Kölcsön elszámolása'!D98="","",'Deviza-Kölcsön elszámolása'!D98)</f>
      </c>
      <c r="E98" s="54">
        <f t="shared" si="26"/>
      </c>
      <c r="F98" s="104"/>
      <c r="G98" s="56">
        <f t="shared" si="27"/>
      </c>
      <c r="H98" s="57">
        <f t="shared" si="23"/>
      </c>
      <c r="I98" s="56">
        <f t="shared" si="24"/>
      </c>
      <c r="J98" s="139">
        <f t="shared" si="25"/>
        <v>89</v>
      </c>
      <c r="K98" s="145"/>
      <c r="L98" s="144"/>
      <c r="M98" s="142"/>
      <c r="N98" s="142"/>
      <c r="O98" s="143"/>
      <c r="X98" s="81"/>
      <c r="Y98" s="81"/>
      <c r="Z98" s="151">
        <v>38491</v>
      </c>
      <c r="AA98" s="152">
        <v>7.5</v>
      </c>
      <c r="AB98" s="1"/>
      <c r="AC98" s="146"/>
    </row>
    <row r="99" spans="1:29" ht="15" customHeight="1">
      <c r="A99" s="2"/>
      <c r="B99" s="59">
        <v>90</v>
      </c>
      <c r="C99" s="56">
        <f>IF('Deviza-Kölcsön elszámolása'!C99="","",'Deviza-Kölcsön elszámolása'!C99)</f>
      </c>
      <c r="D99" s="115">
        <f>IF('Deviza-Kölcsön elszámolása'!D99="","",'Deviza-Kölcsön elszámolása'!D99)</f>
      </c>
      <c r="E99" s="54">
        <f t="shared" si="26"/>
      </c>
      <c r="F99" s="104"/>
      <c r="G99" s="56">
        <f t="shared" si="27"/>
      </c>
      <c r="H99" s="57">
        <f t="shared" si="23"/>
      </c>
      <c r="I99" s="56">
        <f t="shared" si="24"/>
      </c>
      <c r="J99" s="139">
        <f t="shared" si="25"/>
        <v>90</v>
      </c>
      <c r="K99" s="145"/>
      <c r="L99" s="144"/>
      <c r="M99" s="142"/>
      <c r="N99" s="142"/>
      <c r="O99" s="143"/>
      <c r="X99" s="81"/>
      <c r="Y99" s="81"/>
      <c r="Z99" s="151">
        <v>38492</v>
      </c>
      <c r="AA99" s="152">
        <v>7.49</v>
      </c>
      <c r="AB99" s="1"/>
      <c r="AC99" s="146"/>
    </row>
    <row r="100" spans="1:29" ht="15" customHeight="1">
      <c r="A100" s="2"/>
      <c r="B100" s="59">
        <v>91</v>
      </c>
      <c r="C100" s="56">
        <f>IF('Deviza-Kölcsön elszámolása'!C100="","",'Deviza-Kölcsön elszámolása'!C100)</f>
      </c>
      <c r="D100" s="115">
        <f>IF('Deviza-Kölcsön elszámolása'!D100="","",'Deviza-Kölcsön elszámolása'!D100)</f>
      </c>
      <c r="E100" s="54">
        <f t="shared" si="26"/>
      </c>
      <c r="F100" s="104"/>
      <c r="G100" s="56">
        <f t="shared" si="27"/>
      </c>
      <c r="H100" s="57">
        <f t="shared" si="23"/>
      </c>
      <c r="I100" s="56">
        <f t="shared" si="24"/>
      </c>
      <c r="J100" s="139">
        <f t="shared" si="25"/>
        <v>91</v>
      </c>
      <c r="K100" s="145"/>
      <c r="L100" s="144"/>
      <c r="M100" s="142"/>
      <c r="N100" s="142"/>
      <c r="O100" s="143"/>
      <c r="Z100" s="151">
        <v>38495</v>
      </c>
      <c r="AA100" s="152">
        <v>7.43</v>
      </c>
      <c r="AB100" s="1"/>
      <c r="AC100" s="146"/>
    </row>
    <row r="101" spans="1:29" ht="15" customHeight="1">
      <c r="A101" s="2"/>
      <c r="B101" s="59">
        <v>92</v>
      </c>
      <c r="C101" s="56">
        <f>IF('Deviza-Kölcsön elszámolása'!C101="","",'Deviza-Kölcsön elszámolása'!C101)</f>
      </c>
      <c r="D101" s="115">
        <f>IF('Deviza-Kölcsön elszámolása'!D101="","",'Deviza-Kölcsön elszámolása'!D101)</f>
      </c>
      <c r="E101" s="54">
        <f t="shared" si="26"/>
      </c>
      <c r="F101" s="104"/>
      <c r="G101" s="56">
        <f t="shared" si="27"/>
      </c>
      <c r="H101" s="57">
        <f t="shared" si="23"/>
      </c>
      <c r="I101" s="56">
        <f t="shared" si="24"/>
      </c>
      <c r="J101" s="139">
        <f t="shared" si="25"/>
        <v>92</v>
      </c>
      <c r="K101" s="145"/>
      <c r="L101" s="144"/>
      <c r="M101" s="142"/>
      <c r="N101" s="142"/>
      <c r="O101" s="143"/>
      <c r="Z101" s="151">
        <v>38496</v>
      </c>
      <c r="AA101" s="152">
        <v>7.3</v>
      </c>
      <c r="AB101" s="1"/>
      <c r="AC101" s="146"/>
    </row>
    <row r="102" spans="1:29" ht="15" customHeight="1">
      <c r="A102" s="2"/>
      <c r="B102" s="59">
        <v>93</v>
      </c>
      <c r="C102" s="56">
        <f>IF('Deviza-Kölcsön elszámolása'!C102="","",'Deviza-Kölcsön elszámolása'!C102)</f>
      </c>
      <c r="D102" s="115">
        <f>IF('Deviza-Kölcsön elszámolása'!D102="","",'Deviza-Kölcsön elszámolása'!D102)</f>
      </c>
      <c r="E102" s="54">
        <f t="shared" si="26"/>
      </c>
      <c r="F102" s="104"/>
      <c r="G102" s="56">
        <f t="shared" si="27"/>
      </c>
      <c r="H102" s="57">
        <f t="shared" si="23"/>
      </c>
      <c r="I102" s="56">
        <f t="shared" si="24"/>
      </c>
      <c r="J102" s="139">
        <f t="shared" si="25"/>
        <v>93</v>
      </c>
      <c r="K102" s="145"/>
      <c r="L102" s="144"/>
      <c r="M102" s="142"/>
      <c r="N102" s="142"/>
      <c r="O102" s="143"/>
      <c r="Z102" s="151">
        <v>38497</v>
      </c>
      <c r="AA102" s="152">
        <v>7.29</v>
      </c>
      <c r="AB102" s="1"/>
      <c r="AC102" s="146"/>
    </row>
    <row r="103" spans="1:29" ht="15" customHeight="1">
      <c r="A103" s="2"/>
      <c r="B103" s="59">
        <v>94</v>
      </c>
      <c r="C103" s="56">
        <f>IF('Deviza-Kölcsön elszámolása'!C103="","",'Deviza-Kölcsön elszámolása'!C103)</f>
      </c>
      <c r="D103" s="115">
        <f>IF('Deviza-Kölcsön elszámolása'!D103="","",'Deviza-Kölcsön elszámolása'!D103)</f>
      </c>
      <c r="E103" s="54">
        <f t="shared" si="26"/>
      </c>
      <c r="F103" s="104"/>
      <c r="G103" s="56">
        <f t="shared" si="27"/>
      </c>
      <c r="H103" s="57">
        <f t="shared" si="23"/>
      </c>
      <c r="I103" s="56">
        <f t="shared" si="24"/>
      </c>
      <c r="J103" s="139">
        <f t="shared" si="25"/>
        <v>94</v>
      </c>
      <c r="K103" s="145"/>
      <c r="L103" s="144"/>
      <c r="M103" s="142"/>
      <c r="N103" s="142"/>
      <c r="O103" s="143"/>
      <c r="Z103" s="151">
        <v>38498</v>
      </c>
      <c r="AA103" s="152">
        <v>7.3</v>
      </c>
      <c r="AB103" s="1"/>
      <c r="AC103" s="146"/>
    </row>
    <row r="104" spans="1:29" ht="15" customHeight="1">
      <c r="A104" s="2"/>
      <c r="B104" s="59">
        <v>95</v>
      </c>
      <c r="C104" s="56">
        <f>IF('Deviza-Kölcsön elszámolása'!C104="","",'Deviza-Kölcsön elszámolása'!C104)</f>
      </c>
      <c r="D104" s="115">
        <f>IF('Deviza-Kölcsön elszámolása'!D104="","",'Deviza-Kölcsön elszámolása'!D104)</f>
      </c>
      <c r="E104" s="54">
        <f t="shared" si="26"/>
      </c>
      <c r="F104" s="104"/>
      <c r="G104" s="56">
        <f t="shared" si="27"/>
      </c>
      <c r="H104" s="57">
        <f t="shared" si="23"/>
      </c>
      <c r="I104" s="56">
        <f t="shared" si="24"/>
      </c>
      <c r="J104" s="139">
        <f t="shared" si="25"/>
        <v>95</v>
      </c>
      <c r="K104" s="145"/>
      <c r="L104" s="144"/>
      <c r="M104" s="142"/>
      <c r="N104" s="142"/>
      <c r="O104" s="143"/>
      <c r="Z104" s="151">
        <v>38499</v>
      </c>
      <c r="AA104" s="152">
        <v>7.29</v>
      </c>
      <c r="AB104" s="1"/>
      <c r="AC104" s="146"/>
    </row>
    <row r="105" spans="1:29" ht="15" customHeight="1">
      <c r="A105" s="2"/>
      <c r="B105" s="59">
        <v>96</v>
      </c>
      <c r="C105" s="56">
        <f>IF('Deviza-Kölcsön elszámolása'!C105="","",'Deviza-Kölcsön elszámolása'!C105)</f>
      </c>
      <c r="D105" s="115">
        <f>IF('Deviza-Kölcsön elszámolása'!D105="","",'Deviza-Kölcsön elszámolása'!D105)</f>
      </c>
      <c r="E105" s="54">
        <f t="shared" si="26"/>
      </c>
      <c r="F105" s="104"/>
      <c r="G105" s="56">
        <f t="shared" si="27"/>
      </c>
      <c r="H105" s="57">
        <f t="shared" si="23"/>
      </c>
      <c r="I105" s="56">
        <f t="shared" si="24"/>
      </c>
      <c r="J105" s="139">
        <f t="shared" si="25"/>
        <v>96</v>
      </c>
      <c r="K105" s="145"/>
      <c r="L105" s="144"/>
      <c r="M105" s="142"/>
      <c r="N105" s="142"/>
      <c r="O105" s="143"/>
      <c r="Z105" s="151">
        <v>38502</v>
      </c>
      <c r="AA105" s="152">
        <v>7.29</v>
      </c>
      <c r="AB105" s="1"/>
      <c r="AC105" s="146"/>
    </row>
    <row r="106" spans="1:29" ht="15" customHeight="1">
      <c r="A106" s="2"/>
      <c r="B106" s="59">
        <v>97</v>
      </c>
      <c r="C106" s="56">
        <f>IF('Deviza-Kölcsön elszámolása'!C106="","",'Deviza-Kölcsön elszámolása'!C106)</f>
      </c>
      <c r="D106" s="115">
        <f>IF('Deviza-Kölcsön elszámolása'!D106="","",'Deviza-Kölcsön elszámolása'!D106)</f>
      </c>
      <c r="E106" s="54">
        <f t="shared" si="26"/>
      </c>
      <c r="F106" s="104"/>
      <c r="G106" s="56">
        <f t="shared" si="27"/>
      </c>
      <c r="H106" s="57">
        <f t="shared" si="23"/>
      </c>
      <c r="I106" s="56">
        <f t="shared" si="24"/>
      </c>
      <c r="J106" s="139">
        <f t="shared" si="25"/>
        <v>97</v>
      </c>
      <c r="K106" s="145"/>
      <c r="L106" s="144"/>
      <c r="M106" s="142"/>
      <c r="N106" s="142"/>
      <c r="O106" s="143"/>
      <c r="Z106" s="151">
        <v>38503</v>
      </c>
      <c r="AA106" s="152">
        <v>7.29</v>
      </c>
      <c r="AB106" s="1"/>
      <c r="AC106" s="146"/>
    </row>
    <row r="107" spans="1:29" ht="15" customHeight="1">
      <c r="A107" s="2"/>
      <c r="B107" s="59">
        <v>98</v>
      </c>
      <c r="C107" s="56">
        <f>IF('Deviza-Kölcsön elszámolása'!C107="","",'Deviza-Kölcsön elszámolása'!C107)</f>
      </c>
      <c r="D107" s="115">
        <f>IF('Deviza-Kölcsön elszámolása'!D107="","",'Deviza-Kölcsön elszámolása'!D107)</f>
      </c>
      <c r="E107" s="54">
        <f t="shared" si="26"/>
      </c>
      <c r="F107" s="104"/>
      <c r="G107" s="56">
        <f t="shared" si="27"/>
      </c>
      <c r="H107" s="57">
        <f t="shared" si="23"/>
      </c>
      <c r="I107" s="56">
        <f t="shared" si="24"/>
      </c>
      <c r="J107" s="139">
        <f t="shared" si="25"/>
        <v>98</v>
      </c>
      <c r="K107" s="145"/>
      <c r="L107" s="144"/>
      <c r="M107" s="142"/>
      <c r="N107" s="142"/>
      <c r="O107" s="143"/>
      <c r="Z107" s="151">
        <v>38504</v>
      </c>
      <c r="AA107" s="152">
        <v>7.27</v>
      </c>
      <c r="AB107" s="1"/>
      <c r="AC107" s="146"/>
    </row>
    <row r="108" spans="1:29" ht="15" customHeight="1">
      <c r="A108" s="2"/>
      <c r="B108" s="59">
        <v>99</v>
      </c>
      <c r="C108" s="56">
        <f>IF('Deviza-Kölcsön elszámolása'!C108="","",'Deviza-Kölcsön elszámolása'!C108)</f>
      </c>
      <c r="D108" s="115">
        <f>IF('Deviza-Kölcsön elszámolása'!D108="","",'Deviza-Kölcsön elszámolása'!D108)</f>
      </c>
      <c r="E108" s="54">
        <f t="shared" si="26"/>
      </c>
      <c r="F108" s="104"/>
      <c r="G108" s="56">
        <f t="shared" si="27"/>
      </c>
      <c r="H108" s="57">
        <f t="shared" si="23"/>
      </c>
      <c r="I108" s="56">
        <f t="shared" si="24"/>
      </c>
      <c r="J108" s="139">
        <f t="shared" si="25"/>
        <v>99</v>
      </c>
      <c r="K108" s="145"/>
      <c r="L108" s="144"/>
      <c r="M108" s="142"/>
      <c r="N108" s="142"/>
      <c r="O108" s="143"/>
      <c r="Z108" s="151">
        <v>38505</v>
      </c>
      <c r="AA108" s="152">
        <v>7.25</v>
      </c>
      <c r="AB108" s="1"/>
      <c r="AC108" s="146"/>
    </row>
    <row r="109" spans="1:29" ht="15" customHeight="1">
      <c r="A109" s="2"/>
      <c r="B109" s="59">
        <v>100</v>
      </c>
      <c r="C109" s="56">
        <f>IF('Deviza-Kölcsön elszámolása'!C109="","",'Deviza-Kölcsön elszámolása'!C109)</f>
      </c>
      <c r="D109" s="115">
        <f>IF('Deviza-Kölcsön elszámolása'!D109="","",'Deviza-Kölcsön elszámolása'!D109)</f>
      </c>
      <c r="E109" s="54">
        <f t="shared" si="26"/>
      </c>
      <c r="F109" s="104"/>
      <c r="G109" s="56">
        <f aca="true" t="shared" si="31" ref="G109:G172">IF(C109="","",I108*F109*E109/365)</f>
      </c>
      <c r="H109" s="57">
        <f aca="true" t="shared" si="32" ref="H109:H172">IF(C109="","",C109-G109)</f>
      </c>
      <c r="I109" s="56">
        <f aca="true" t="shared" si="33" ref="I109:I172">IF(C109="","",I108-H109)</f>
      </c>
      <c r="J109" s="139">
        <f aca="true" t="shared" si="34" ref="J109:J172">B109</f>
        <v>100</v>
      </c>
      <c r="K109" s="145"/>
      <c r="L109" s="144"/>
      <c r="M109" s="142"/>
      <c r="N109" s="142"/>
      <c r="O109" s="143"/>
      <c r="Z109" s="151">
        <v>38506</v>
      </c>
      <c r="AA109" s="152">
        <v>7.25</v>
      </c>
      <c r="AB109" s="1"/>
      <c r="AC109" s="146"/>
    </row>
    <row r="110" spans="1:29" ht="15" customHeight="1">
      <c r="A110" s="2"/>
      <c r="B110" s="59">
        <v>101</v>
      </c>
      <c r="C110" s="56">
        <f>IF('Deviza-Kölcsön elszámolása'!C110="","",'Deviza-Kölcsön elszámolása'!C110)</f>
      </c>
      <c r="D110" s="115">
        <f>IF('Deviza-Kölcsön elszámolása'!D110="","",'Deviza-Kölcsön elszámolása'!D110)</f>
      </c>
      <c r="E110" s="54">
        <f t="shared" si="26"/>
      </c>
      <c r="F110" s="104"/>
      <c r="G110" s="56">
        <f t="shared" si="31"/>
      </c>
      <c r="H110" s="57">
        <f t="shared" si="32"/>
      </c>
      <c r="I110" s="56">
        <f t="shared" si="33"/>
      </c>
      <c r="J110" s="139">
        <f t="shared" si="34"/>
        <v>101</v>
      </c>
      <c r="K110" s="145"/>
      <c r="L110" s="144"/>
      <c r="M110" s="142"/>
      <c r="N110" s="142"/>
      <c r="O110" s="143"/>
      <c r="Z110" s="151">
        <v>38509</v>
      </c>
      <c r="AA110" s="152">
        <v>7.24</v>
      </c>
      <c r="AB110" s="1"/>
      <c r="AC110" s="146"/>
    </row>
    <row r="111" spans="1:29" ht="15" customHeight="1">
      <c r="A111" s="2"/>
      <c r="B111" s="59">
        <v>102</v>
      </c>
      <c r="C111" s="56">
        <f>IF('Deviza-Kölcsön elszámolása'!C111="","",'Deviza-Kölcsön elszámolása'!C111)</f>
      </c>
      <c r="D111" s="115">
        <f>IF('Deviza-Kölcsön elszámolása'!D111="","",'Deviza-Kölcsön elszámolása'!D111)</f>
      </c>
      <c r="E111" s="54">
        <f t="shared" si="26"/>
      </c>
      <c r="F111" s="104"/>
      <c r="G111" s="56">
        <f t="shared" si="31"/>
      </c>
      <c r="H111" s="57">
        <f t="shared" si="32"/>
      </c>
      <c r="I111" s="56">
        <f t="shared" si="33"/>
      </c>
      <c r="J111" s="139">
        <f t="shared" si="34"/>
        <v>102</v>
      </c>
      <c r="K111" s="145"/>
      <c r="L111" s="144"/>
      <c r="M111" s="142"/>
      <c r="N111" s="142"/>
      <c r="O111" s="143"/>
      <c r="Z111" s="151">
        <v>38510</v>
      </c>
      <c r="AA111" s="152">
        <v>7.21</v>
      </c>
      <c r="AB111" s="1"/>
      <c r="AC111" s="146"/>
    </row>
    <row r="112" spans="1:29" ht="15" customHeight="1">
      <c r="A112" s="2"/>
      <c r="B112" s="59">
        <v>103</v>
      </c>
      <c r="C112" s="56">
        <f>IF('Deviza-Kölcsön elszámolása'!C112="","",'Deviza-Kölcsön elszámolása'!C112)</f>
      </c>
      <c r="D112" s="115">
        <f>IF('Deviza-Kölcsön elszámolása'!D112="","",'Deviza-Kölcsön elszámolása'!D112)</f>
      </c>
      <c r="E112" s="54">
        <f t="shared" si="26"/>
      </c>
      <c r="F112" s="104"/>
      <c r="G112" s="56">
        <f t="shared" si="31"/>
      </c>
      <c r="H112" s="57">
        <f t="shared" si="32"/>
      </c>
      <c r="I112" s="56">
        <f t="shared" si="33"/>
      </c>
      <c r="J112" s="139">
        <f t="shared" si="34"/>
        <v>103</v>
      </c>
      <c r="K112" s="145"/>
      <c r="L112" s="144"/>
      <c r="M112" s="142"/>
      <c r="N112" s="142"/>
      <c r="O112" s="143"/>
      <c r="Z112" s="151">
        <v>38511</v>
      </c>
      <c r="AA112" s="152">
        <v>7.25</v>
      </c>
      <c r="AB112" s="1"/>
      <c r="AC112" s="146"/>
    </row>
    <row r="113" spans="1:29" ht="15" customHeight="1">
      <c r="A113" s="2"/>
      <c r="B113" s="59">
        <v>104</v>
      </c>
      <c r="C113" s="56">
        <f>IF('Deviza-Kölcsön elszámolása'!C113="","",'Deviza-Kölcsön elszámolása'!C113)</f>
      </c>
      <c r="D113" s="115">
        <f>IF('Deviza-Kölcsön elszámolása'!D113="","",'Deviza-Kölcsön elszámolása'!D113)</f>
      </c>
      <c r="E113" s="54">
        <f t="shared" si="26"/>
      </c>
      <c r="F113" s="104"/>
      <c r="G113" s="56">
        <f t="shared" si="31"/>
      </c>
      <c r="H113" s="57">
        <f t="shared" si="32"/>
      </c>
      <c r="I113" s="56">
        <f t="shared" si="33"/>
      </c>
      <c r="J113" s="139">
        <f t="shared" si="34"/>
        <v>104</v>
      </c>
      <c r="K113" s="145"/>
      <c r="L113" s="144"/>
      <c r="M113" s="142"/>
      <c r="N113" s="142"/>
      <c r="O113" s="143"/>
      <c r="Z113" s="151">
        <v>38512</v>
      </c>
      <c r="AA113" s="152">
        <v>7.25</v>
      </c>
      <c r="AB113" s="1"/>
      <c r="AC113" s="146"/>
    </row>
    <row r="114" spans="1:29" ht="15" customHeight="1">
      <c r="A114" s="2"/>
      <c r="B114" s="59">
        <v>105</v>
      </c>
      <c r="C114" s="56">
        <f>IF('Deviza-Kölcsön elszámolása'!C114="","",'Deviza-Kölcsön elszámolása'!C114)</f>
      </c>
      <c r="D114" s="115">
        <f>IF('Deviza-Kölcsön elszámolása'!D114="","",'Deviza-Kölcsön elszámolása'!D114)</f>
      </c>
      <c r="E114" s="54">
        <f t="shared" si="26"/>
      </c>
      <c r="F114" s="104"/>
      <c r="G114" s="56">
        <f t="shared" si="31"/>
      </c>
      <c r="H114" s="57">
        <f t="shared" si="32"/>
      </c>
      <c r="I114" s="56">
        <f t="shared" si="33"/>
      </c>
      <c r="J114" s="139">
        <f t="shared" si="34"/>
        <v>105</v>
      </c>
      <c r="K114" s="145"/>
      <c r="L114" s="144"/>
      <c r="M114" s="142"/>
      <c r="N114" s="142"/>
      <c r="O114" s="143"/>
      <c r="Z114" s="151">
        <v>38513</v>
      </c>
      <c r="AA114" s="152">
        <v>7.25</v>
      </c>
      <c r="AB114" s="1"/>
      <c r="AC114" s="146"/>
    </row>
    <row r="115" spans="1:29" ht="15" customHeight="1">
      <c r="A115" s="2"/>
      <c r="B115" s="59">
        <v>106</v>
      </c>
      <c r="C115" s="56">
        <f>IF('Deviza-Kölcsön elszámolása'!C115="","",'Deviza-Kölcsön elszámolása'!C115)</f>
      </c>
      <c r="D115" s="115">
        <f>IF('Deviza-Kölcsön elszámolása'!D115="","",'Deviza-Kölcsön elszámolása'!D115)</f>
      </c>
      <c r="E115" s="54">
        <f t="shared" si="26"/>
      </c>
      <c r="F115" s="104"/>
      <c r="G115" s="56">
        <f t="shared" si="31"/>
      </c>
      <c r="H115" s="57">
        <f t="shared" si="32"/>
      </c>
      <c r="I115" s="56">
        <f t="shared" si="33"/>
      </c>
      <c r="J115" s="139">
        <f t="shared" si="34"/>
        <v>106</v>
      </c>
      <c r="K115" s="145"/>
      <c r="L115" s="144"/>
      <c r="M115" s="142"/>
      <c r="N115" s="142"/>
      <c r="O115" s="143"/>
      <c r="Z115" s="151">
        <v>38516</v>
      </c>
      <c r="AA115" s="152">
        <v>7.25</v>
      </c>
      <c r="AB115" s="1"/>
      <c r="AC115" s="146"/>
    </row>
    <row r="116" spans="1:29" ht="15" customHeight="1">
      <c r="A116" s="2"/>
      <c r="B116" s="59">
        <v>107</v>
      </c>
      <c r="C116" s="56">
        <f>IF('Deviza-Kölcsön elszámolása'!C116="","",'Deviza-Kölcsön elszámolása'!C116)</f>
      </c>
      <c r="D116" s="115">
        <f>IF('Deviza-Kölcsön elszámolása'!D116="","",'Deviza-Kölcsön elszámolása'!D116)</f>
      </c>
      <c r="E116" s="54">
        <f t="shared" si="26"/>
      </c>
      <c r="F116" s="104"/>
      <c r="G116" s="56">
        <f t="shared" si="31"/>
      </c>
      <c r="H116" s="57">
        <f t="shared" si="32"/>
      </c>
      <c r="I116" s="56">
        <f t="shared" si="33"/>
      </c>
      <c r="J116" s="139">
        <f t="shared" si="34"/>
        <v>107</v>
      </c>
      <c r="K116" s="145"/>
      <c r="L116" s="144"/>
      <c r="M116" s="142"/>
      <c r="N116" s="142"/>
      <c r="O116" s="143"/>
      <c r="Z116" s="151">
        <v>38517</v>
      </c>
      <c r="AA116" s="152">
        <v>7.24</v>
      </c>
      <c r="AB116" s="1"/>
      <c r="AC116" s="146"/>
    </row>
    <row r="117" spans="1:29" ht="15" customHeight="1">
      <c r="A117" s="2"/>
      <c r="B117" s="59">
        <v>108</v>
      </c>
      <c r="C117" s="56">
        <f>IF('Deviza-Kölcsön elszámolása'!C117="","",'Deviza-Kölcsön elszámolása'!C117)</f>
      </c>
      <c r="D117" s="115">
        <f>IF('Deviza-Kölcsön elszámolása'!D117="","",'Deviza-Kölcsön elszámolása'!D117)</f>
      </c>
      <c r="E117" s="54">
        <f t="shared" si="26"/>
      </c>
      <c r="F117" s="104"/>
      <c r="G117" s="56">
        <f t="shared" si="31"/>
      </c>
      <c r="H117" s="57">
        <f t="shared" si="32"/>
      </c>
      <c r="I117" s="56">
        <f t="shared" si="33"/>
      </c>
      <c r="J117" s="139">
        <f t="shared" si="34"/>
        <v>108</v>
      </c>
      <c r="K117" s="145"/>
      <c r="L117" s="144"/>
      <c r="M117" s="142"/>
      <c r="N117" s="142"/>
      <c r="O117" s="143"/>
      <c r="Z117" s="151">
        <v>38518</v>
      </c>
      <c r="AA117" s="152">
        <v>7.25</v>
      </c>
      <c r="AB117" s="1"/>
      <c r="AC117" s="146"/>
    </row>
    <row r="118" spans="1:29" ht="15" customHeight="1">
      <c r="A118" s="2"/>
      <c r="B118" s="59">
        <v>109</v>
      </c>
      <c r="C118" s="56">
        <f>IF('Deviza-Kölcsön elszámolása'!C118="","",'Deviza-Kölcsön elszámolása'!C118)</f>
      </c>
      <c r="D118" s="115">
        <f>IF('Deviza-Kölcsön elszámolása'!D118="","",'Deviza-Kölcsön elszámolása'!D118)</f>
      </c>
      <c r="E118" s="54">
        <f t="shared" si="26"/>
      </c>
      <c r="F118" s="104"/>
      <c r="G118" s="56">
        <f t="shared" si="31"/>
      </c>
      <c r="H118" s="57">
        <f t="shared" si="32"/>
      </c>
      <c r="I118" s="56">
        <f t="shared" si="33"/>
      </c>
      <c r="J118" s="139">
        <f t="shared" si="34"/>
        <v>109</v>
      </c>
      <c r="K118" s="145"/>
      <c r="L118" s="144"/>
      <c r="M118" s="142"/>
      <c r="N118" s="142"/>
      <c r="O118" s="143"/>
      <c r="Z118" s="151">
        <v>38519</v>
      </c>
      <c r="AA118" s="152">
        <v>7.21</v>
      </c>
      <c r="AB118" s="1"/>
      <c r="AC118" s="146"/>
    </row>
    <row r="119" spans="1:29" ht="15" customHeight="1">
      <c r="A119" s="2"/>
      <c r="B119" s="59">
        <v>110</v>
      </c>
      <c r="C119" s="56">
        <f>IF('Deviza-Kölcsön elszámolása'!C119="","",'Deviza-Kölcsön elszámolása'!C119)</f>
      </c>
      <c r="D119" s="115">
        <f>IF('Deviza-Kölcsön elszámolása'!D119="","",'Deviza-Kölcsön elszámolása'!D119)</f>
      </c>
      <c r="E119" s="54">
        <f t="shared" si="26"/>
      </c>
      <c r="F119" s="104"/>
      <c r="G119" s="56">
        <f t="shared" si="31"/>
      </c>
      <c r="H119" s="57">
        <f t="shared" si="32"/>
      </c>
      <c r="I119" s="56">
        <f t="shared" si="33"/>
      </c>
      <c r="J119" s="139">
        <f t="shared" si="34"/>
        <v>110</v>
      </c>
      <c r="K119" s="145"/>
      <c r="L119" s="144"/>
      <c r="M119" s="142"/>
      <c r="N119" s="142"/>
      <c r="O119" s="143"/>
      <c r="Z119" s="151">
        <v>38520</v>
      </c>
      <c r="AA119" s="152">
        <v>7.17</v>
      </c>
      <c r="AB119" s="1"/>
      <c r="AC119" s="146"/>
    </row>
    <row r="120" spans="1:29" ht="15" customHeight="1">
      <c r="A120" s="2"/>
      <c r="B120" s="59">
        <v>111</v>
      </c>
      <c r="C120" s="56">
        <f>IF('Deviza-Kölcsön elszámolása'!C120="","",'Deviza-Kölcsön elszámolása'!C120)</f>
      </c>
      <c r="D120" s="115">
        <f>IF('Deviza-Kölcsön elszámolása'!D120="","",'Deviza-Kölcsön elszámolása'!D120)</f>
      </c>
      <c r="E120" s="54">
        <f t="shared" si="26"/>
      </c>
      <c r="F120" s="104"/>
      <c r="G120" s="56">
        <f t="shared" si="31"/>
      </c>
      <c r="H120" s="57">
        <f t="shared" si="32"/>
      </c>
      <c r="I120" s="56">
        <f t="shared" si="33"/>
      </c>
      <c r="J120" s="139">
        <f t="shared" si="34"/>
        <v>111</v>
      </c>
      <c r="K120" s="145"/>
      <c r="L120" s="144"/>
      <c r="M120" s="142"/>
      <c r="N120" s="142"/>
      <c r="O120" s="143"/>
      <c r="Z120" s="151">
        <v>38523</v>
      </c>
      <c r="AA120" s="152">
        <v>7.16</v>
      </c>
      <c r="AB120" s="1"/>
      <c r="AC120" s="146"/>
    </row>
    <row r="121" spans="1:29" ht="15" customHeight="1">
      <c r="A121" s="2"/>
      <c r="B121" s="59">
        <v>112</v>
      </c>
      <c r="C121" s="56">
        <f>IF('Deviza-Kölcsön elszámolása'!C121="","",'Deviza-Kölcsön elszámolása'!C121)</f>
      </c>
      <c r="D121" s="115">
        <f>IF('Deviza-Kölcsön elszámolása'!D121="","",'Deviza-Kölcsön elszámolása'!D121)</f>
      </c>
      <c r="E121" s="54">
        <f t="shared" si="26"/>
      </c>
      <c r="F121" s="104"/>
      <c r="G121" s="56">
        <f t="shared" si="31"/>
      </c>
      <c r="H121" s="57">
        <f t="shared" si="32"/>
      </c>
      <c r="I121" s="56">
        <f t="shared" si="33"/>
      </c>
      <c r="J121" s="139">
        <f t="shared" si="34"/>
        <v>112</v>
      </c>
      <c r="K121" s="145"/>
      <c r="L121" s="144"/>
      <c r="M121" s="142"/>
      <c r="N121" s="142"/>
      <c r="O121" s="143"/>
      <c r="Z121" s="151">
        <v>38524</v>
      </c>
      <c r="AA121" s="152">
        <v>7.05</v>
      </c>
      <c r="AB121" s="1"/>
      <c r="AC121" s="146"/>
    </row>
    <row r="122" spans="1:29" ht="15" customHeight="1">
      <c r="A122" s="2"/>
      <c r="B122" s="59">
        <v>113</v>
      </c>
      <c r="C122" s="56">
        <f>IF('Deviza-Kölcsön elszámolása'!C122="","",'Deviza-Kölcsön elszámolása'!C122)</f>
      </c>
      <c r="D122" s="115">
        <f>IF('Deviza-Kölcsön elszámolása'!D122="","",'Deviza-Kölcsön elszámolása'!D122)</f>
      </c>
      <c r="E122" s="54">
        <f t="shared" si="26"/>
      </c>
      <c r="F122" s="104"/>
      <c r="G122" s="56">
        <f t="shared" si="31"/>
      </c>
      <c r="H122" s="57">
        <f t="shared" si="32"/>
      </c>
      <c r="I122" s="56">
        <f t="shared" si="33"/>
      </c>
      <c r="J122" s="139">
        <f t="shared" si="34"/>
        <v>113</v>
      </c>
      <c r="K122" s="145"/>
      <c r="L122" s="144"/>
      <c r="M122" s="142"/>
      <c r="N122" s="142"/>
      <c r="O122" s="143"/>
      <c r="Z122" s="151">
        <v>38525</v>
      </c>
      <c r="AA122" s="152">
        <v>7</v>
      </c>
      <c r="AB122" s="1"/>
      <c r="AC122" s="146"/>
    </row>
    <row r="123" spans="1:29" ht="15" customHeight="1">
      <c r="A123" s="2"/>
      <c r="B123" s="59">
        <v>114</v>
      </c>
      <c r="C123" s="56">
        <f>IF('Deviza-Kölcsön elszámolása'!C123="","",'Deviza-Kölcsön elszámolása'!C123)</f>
      </c>
      <c r="D123" s="115">
        <f>IF('Deviza-Kölcsön elszámolása'!D123="","",'Deviza-Kölcsön elszámolása'!D123)</f>
      </c>
      <c r="E123" s="54">
        <f t="shared" si="26"/>
      </c>
      <c r="F123" s="104"/>
      <c r="G123" s="56">
        <f t="shared" si="31"/>
      </c>
      <c r="H123" s="57">
        <f t="shared" si="32"/>
      </c>
      <c r="I123" s="56">
        <f t="shared" si="33"/>
      </c>
      <c r="J123" s="139">
        <f t="shared" si="34"/>
        <v>114</v>
      </c>
      <c r="K123" s="145"/>
      <c r="L123" s="144"/>
      <c r="M123" s="142"/>
      <c r="N123" s="142"/>
      <c r="O123" s="143"/>
      <c r="Z123" s="151">
        <v>38526</v>
      </c>
      <c r="AA123" s="152">
        <v>6.99</v>
      </c>
      <c r="AB123" s="1"/>
      <c r="AC123" s="146"/>
    </row>
    <row r="124" spans="1:29" ht="15" customHeight="1">
      <c r="A124" s="2"/>
      <c r="B124" s="59">
        <v>115</v>
      </c>
      <c r="C124" s="56">
        <f>IF('Deviza-Kölcsön elszámolása'!C124="","",'Deviza-Kölcsön elszámolása'!C124)</f>
      </c>
      <c r="D124" s="115">
        <f>IF('Deviza-Kölcsön elszámolása'!D124="","",'Deviza-Kölcsön elszámolása'!D124)</f>
      </c>
      <c r="E124" s="54">
        <f t="shared" si="26"/>
      </c>
      <c r="F124" s="104"/>
      <c r="G124" s="56">
        <f t="shared" si="31"/>
      </c>
      <c r="H124" s="57">
        <f t="shared" si="32"/>
      </c>
      <c r="I124" s="56">
        <f t="shared" si="33"/>
      </c>
      <c r="J124" s="139">
        <f t="shared" si="34"/>
        <v>115</v>
      </c>
      <c r="K124" s="145"/>
      <c r="L124" s="144"/>
      <c r="M124" s="142"/>
      <c r="N124" s="142"/>
      <c r="O124" s="143"/>
      <c r="Z124" s="151">
        <v>38527</v>
      </c>
      <c r="AA124" s="152">
        <v>7</v>
      </c>
      <c r="AB124" s="1"/>
      <c r="AC124" s="146"/>
    </row>
    <row r="125" spans="1:29" ht="15" customHeight="1">
      <c r="A125" s="2"/>
      <c r="B125" s="59">
        <v>116</v>
      </c>
      <c r="C125" s="56">
        <f>IF('Deviza-Kölcsön elszámolása'!C125="","",'Deviza-Kölcsön elszámolása'!C125)</f>
      </c>
      <c r="D125" s="115">
        <f>IF('Deviza-Kölcsön elszámolása'!D125="","",'Deviza-Kölcsön elszámolása'!D125)</f>
      </c>
      <c r="E125" s="54">
        <f t="shared" si="26"/>
      </c>
      <c r="F125" s="104"/>
      <c r="G125" s="56">
        <f t="shared" si="31"/>
      </c>
      <c r="H125" s="57">
        <f t="shared" si="32"/>
      </c>
      <c r="I125" s="56">
        <f t="shared" si="33"/>
      </c>
      <c r="J125" s="139">
        <f t="shared" si="34"/>
        <v>116</v>
      </c>
      <c r="K125" s="145"/>
      <c r="L125" s="144"/>
      <c r="M125" s="142"/>
      <c r="N125" s="142"/>
      <c r="O125" s="143"/>
      <c r="Z125" s="151">
        <v>38530</v>
      </c>
      <c r="AA125" s="152">
        <v>6.98</v>
      </c>
      <c r="AB125" s="1"/>
      <c r="AC125" s="146"/>
    </row>
    <row r="126" spans="1:29" ht="15" customHeight="1">
      <c r="A126" s="2"/>
      <c r="B126" s="59">
        <v>117</v>
      </c>
      <c r="C126" s="56">
        <f>IF('Deviza-Kölcsön elszámolása'!C126="","",'Deviza-Kölcsön elszámolása'!C126)</f>
      </c>
      <c r="D126" s="115">
        <f>IF('Deviza-Kölcsön elszámolása'!D126="","",'Deviza-Kölcsön elszámolása'!D126)</f>
      </c>
      <c r="E126" s="54">
        <f t="shared" si="26"/>
      </c>
      <c r="F126" s="104"/>
      <c r="G126" s="56">
        <f t="shared" si="31"/>
      </c>
      <c r="H126" s="57">
        <f t="shared" si="32"/>
      </c>
      <c r="I126" s="56">
        <f t="shared" si="33"/>
      </c>
      <c r="J126" s="139">
        <f t="shared" si="34"/>
        <v>117</v>
      </c>
      <c r="K126" s="145"/>
      <c r="L126" s="144"/>
      <c r="M126" s="142"/>
      <c r="N126" s="142"/>
      <c r="O126" s="143"/>
      <c r="Z126" s="151">
        <v>38531</v>
      </c>
      <c r="AA126" s="152">
        <v>6.98</v>
      </c>
      <c r="AB126" s="1"/>
      <c r="AC126" s="146"/>
    </row>
    <row r="127" spans="1:29" ht="15" customHeight="1">
      <c r="A127" s="2"/>
      <c r="B127" s="59">
        <v>118</v>
      </c>
      <c r="C127" s="56">
        <f>IF('Deviza-Kölcsön elszámolása'!C127="","",'Deviza-Kölcsön elszámolása'!C127)</f>
      </c>
      <c r="D127" s="115">
        <f>IF('Deviza-Kölcsön elszámolása'!D127="","",'Deviza-Kölcsön elszámolása'!D127)</f>
      </c>
      <c r="E127" s="54">
        <f t="shared" si="26"/>
      </c>
      <c r="F127" s="104"/>
      <c r="G127" s="56">
        <f t="shared" si="31"/>
      </c>
      <c r="H127" s="57">
        <f t="shared" si="32"/>
      </c>
      <c r="I127" s="56">
        <f t="shared" si="33"/>
      </c>
      <c r="J127" s="139">
        <f t="shared" si="34"/>
        <v>118</v>
      </c>
      <c r="K127" s="145"/>
      <c r="L127" s="144"/>
      <c r="M127" s="142"/>
      <c r="N127" s="142"/>
      <c r="O127" s="143"/>
      <c r="Z127" s="151">
        <v>38532</v>
      </c>
      <c r="AA127" s="152">
        <v>6.99</v>
      </c>
      <c r="AB127" s="1"/>
      <c r="AC127" s="146"/>
    </row>
    <row r="128" spans="1:29" ht="15" customHeight="1">
      <c r="A128" s="2"/>
      <c r="B128" s="59">
        <v>119</v>
      </c>
      <c r="C128" s="56">
        <f>IF('Deviza-Kölcsön elszámolása'!C128="","",'Deviza-Kölcsön elszámolása'!C128)</f>
      </c>
      <c r="D128" s="115">
        <f>IF('Deviza-Kölcsön elszámolása'!D128="","",'Deviza-Kölcsön elszámolása'!D128)</f>
      </c>
      <c r="E128" s="54">
        <f t="shared" si="26"/>
      </c>
      <c r="F128" s="104"/>
      <c r="G128" s="56">
        <f t="shared" si="31"/>
      </c>
      <c r="H128" s="57">
        <f t="shared" si="32"/>
      </c>
      <c r="I128" s="56">
        <f t="shared" si="33"/>
      </c>
      <c r="J128" s="139">
        <f t="shared" si="34"/>
        <v>119</v>
      </c>
      <c r="K128" s="145"/>
      <c r="L128" s="144"/>
      <c r="M128" s="142"/>
      <c r="N128" s="142"/>
      <c r="O128" s="143"/>
      <c r="Z128" s="151">
        <v>38533</v>
      </c>
      <c r="AA128" s="152">
        <v>7</v>
      </c>
      <c r="AB128" s="1"/>
      <c r="AC128" s="146"/>
    </row>
    <row r="129" spans="1:29" ht="15" customHeight="1">
      <c r="A129" s="2"/>
      <c r="B129" s="59">
        <v>120</v>
      </c>
      <c r="C129" s="56">
        <f>IF('Deviza-Kölcsön elszámolása'!C129="","",'Deviza-Kölcsön elszámolása'!C129)</f>
      </c>
      <c r="D129" s="115">
        <f>IF('Deviza-Kölcsön elszámolása'!D129="","",'Deviza-Kölcsön elszámolása'!D129)</f>
      </c>
      <c r="E129" s="54">
        <f t="shared" si="26"/>
      </c>
      <c r="F129" s="104"/>
      <c r="G129" s="56">
        <f t="shared" si="31"/>
      </c>
      <c r="H129" s="57">
        <f t="shared" si="32"/>
      </c>
      <c r="I129" s="56">
        <f t="shared" si="33"/>
      </c>
      <c r="J129" s="139">
        <f t="shared" si="34"/>
        <v>120</v>
      </c>
      <c r="K129" s="145"/>
      <c r="L129" s="144"/>
      <c r="M129" s="142"/>
      <c r="N129" s="142"/>
      <c r="O129" s="143"/>
      <c r="Z129" s="151">
        <v>38534</v>
      </c>
      <c r="AA129" s="152">
        <v>6.99</v>
      </c>
      <c r="AB129" s="1"/>
      <c r="AC129" s="146"/>
    </row>
    <row r="130" spans="1:29" ht="15" customHeight="1">
      <c r="A130" s="2"/>
      <c r="B130" s="59">
        <v>121</v>
      </c>
      <c r="C130" s="56">
        <f>IF('Deviza-Kölcsön elszámolása'!C130="","",'Deviza-Kölcsön elszámolása'!C130)</f>
      </c>
      <c r="D130" s="115">
        <f>IF('Deviza-Kölcsön elszámolása'!D130="","",'Deviza-Kölcsön elszámolása'!D130)</f>
      </c>
      <c r="E130" s="54">
        <f t="shared" si="26"/>
      </c>
      <c r="F130" s="104"/>
      <c r="G130" s="56">
        <f t="shared" si="31"/>
      </c>
      <c r="H130" s="57">
        <f t="shared" si="32"/>
      </c>
      <c r="I130" s="56">
        <f t="shared" si="33"/>
      </c>
      <c r="J130" s="139">
        <f t="shared" si="34"/>
        <v>121</v>
      </c>
      <c r="K130" s="145"/>
      <c r="L130" s="144"/>
      <c r="M130" s="142"/>
      <c r="N130" s="142"/>
      <c r="O130" s="143"/>
      <c r="Z130" s="151">
        <v>38537</v>
      </c>
      <c r="AA130" s="152">
        <v>6.99</v>
      </c>
      <c r="AB130" s="1"/>
      <c r="AC130" s="146"/>
    </row>
    <row r="131" spans="1:29" ht="15" customHeight="1">
      <c r="A131" s="2"/>
      <c r="B131" s="59">
        <v>122</v>
      </c>
      <c r="C131" s="56">
        <f>IF('Deviza-Kölcsön elszámolása'!C131="","",'Deviza-Kölcsön elszámolása'!C131)</f>
      </c>
      <c r="D131" s="115">
        <f>IF('Deviza-Kölcsön elszámolása'!D131="","",'Deviza-Kölcsön elszámolása'!D131)</f>
      </c>
      <c r="E131" s="54">
        <f t="shared" si="26"/>
      </c>
      <c r="F131" s="104"/>
      <c r="G131" s="56">
        <f t="shared" si="31"/>
      </c>
      <c r="H131" s="57">
        <f t="shared" si="32"/>
      </c>
      <c r="I131" s="56">
        <f t="shared" si="33"/>
      </c>
      <c r="J131" s="139">
        <f t="shared" si="34"/>
        <v>122</v>
      </c>
      <c r="K131" s="145"/>
      <c r="L131" s="144"/>
      <c r="M131" s="142"/>
      <c r="N131" s="142"/>
      <c r="O131" s="143"/>
      <c r="Z131" s="151">
        <v>38538</v>
      </c>
      <c r="AA131" s="152">
        <v>6.96</v>
      </c>
      <c r="AB131" s="1"/>
      <c r="AC131" s="146"/>
    </row>
    <row r="132" spans="1:29" ht="15" customHeight="1">
      <c r="A132" s="2"/>
      <c r="B132" s="59">
        <v>123</v>
      </c>
      <c r="C132" s="56">
        <f>IF('Deviza-Kölcsön elszámolása'!C132="","",'Deviza-Kölcsön elszámolása'!C132)</f>
      </c>
      <c r="D132" s="115">
        <f>IF('Deviza-Kölcsön elszámolása'!D132="","",'Deviza-Kölcsön elszámolása'!D132)</f>
      </c>
      <c r="E132" s="54">
        <f t="shared" si="26"/>
      </c>
      <c r="F132" s="104"/>
      <c r="G132" s="56">
        <f t="shared" si="31"/>
      </c>
      <c r="H132" s="57">
        <f t="shared" si="32"/>
      </c>
      <c r="I132" s="56">
        <f t="shared" si="33"/>
      </c>
      <c r="J132" s="139">
        <f t="shared" si="34"/>
        <v>123</v>
      </c>
      <c r="K132" s="145"/>
      <c r="L132" s="144"/>
      <c r="M132" s="142"/>
      <c r="N132" s="142"/>
      <c r="O132" s="143"/>
      <c r="Z132" s="151">
        <v>38539</v>
      </c>
      <c r="AA132" s="152">
        <v>6.93</v>
      </c>
      <c r="AB132" s="1"/>
      <c r="AC132" s="146"/>
    </row>
    <row r="133" spans="1:29" ht="15" customHeight="1">
      <c r="A133" s="2"/>
      <c r="B133" s="59">
        <v>124</v>
      </c>
      <c r="C133" s="56">
        <f>IF('Deviza-Kölcsön elszámolása'!C133="","",'Deviza-Kölcsön elszámolása'!C133)</f>
      </c>
      <c r="D133" s="115">
        <f>IF('Deviza-Kölcsön elszámolása'!D133="","",'Deviza-Kölcsön elszámolása'!D133)</f>
      </c>
      <c r="E133" s="54">
        <f t="shared" si="26"/>
      </c>
      <c r="F133" s="104"/>
      <c r="G133" s="56">
        <f t="shared" si="31"/>
      </c>
      <c r="H133" s="57">
        <f t="shared" si="32"/>
      </c>
      <c r="I133" s="56">
        <f t="shared" si="33"/>
      </c>
      <c r="J133" s="139">
        <f t="shared" si="34"/>
        <v>124</v>
      </c>
      <c r="K133" s="145"/>
      <c r="L133" s="144"/>
      <c r="M133" s="142"/>
      <c r="N133" s="142"/>
      <c r="O133" s="143"/>
      <c r="Z133" s="151">
        <v>38540</v>
      </c>
      <c r="AA133" s="152">
        <v>6.93</v>
      </c>
      <c r="AB133" s="1"/>
      <c r="AC133" s="146"/>
    </row>
    <row r="134" spans="1:29" ht="15" customHeight="1">
      <c r="A134" s="2"/>
      <c r="B134" s="59">
        <v>125</v>
      </c>
      <c r="C134" s="56">
        <f>IF('Deviza-Kölcsön elszámolása'!C134="","",'Deviza-Kölcsön elszámolása'!C134)</f>
      </c>
      <c r="D134" s="115">
        <f>IF('Deviza-Kölcsön elszámolása'!D134="","",'Deviza-Kölcsön elszámolása'!D134)</f>
      </c>
      <c r="E134" s="54">
        <f t="shared" si="26"/>
      </c>
      <c r="F134" s="104"/>
      <c r="G134" s="56">
        <f t="shared" si="31"/>
      </c>
      <c r="H134" s="57">
        <f t="shared" si="32"/>
      </c>
      <c r="I134" s="56">
        <f t="shared" si="33"/>
      </c>
      <c r="J134" s="139">
        <f t="shared" si="34"/>
        <v>125</v>
      </c>
      <c r="K134" s="145"/>
      <c r="L134" s="144"/>
      <c r="M134" s="142"/>
      <c r="N134" s="142"/>
      <c r="O134" s="143"/>
      <c r="Z134" s="151">
        <v>38541</v>
      </c>
      <c r="AA134" s="152">
        <v>6.92</v>
      </c>
      <c r="AB134" s="1"/>
      <c r="AC134" s="146"/>
    </row>
    <row r="135" spans="1:29" ht="15" customHeight="1">
      <c r="A135" s="2"/>
      <c r="B135" s="59">
        <v>126</v>
      </c>
      <c r="C135" s="56">
        <f>IF('Deviza-Kölcsön elszámolása'!C135="","",'Deviza-Kölcsön elszámolása'!C135)</f>
      </c>
      <c r="D135" s="115">
        <f>IF('Deviza-Kölcsön elszámolása'!D135="","",'Deviza-Kölcsön elszámolása'!D135)</f>
      </c>
      <c r="E135" s="54">
        <f t="shared" si="26"/>
      </c>
      <c r="F135" s="104"/>
      <c r="G135" s="56">
        <f t="shared" si="31"/>
      </c>
      <c r="H135" s="57">
        <f t="shared" si="32"/>
      </c>
      <c r="I135" s="56">
        <f t="shared" si="33"/>
      </c>
      <c r="J135" s="139">
        <f t="shared" si="34"/>
        <v>126</v>
      </c>
      <c r="K135" s="145"/>
      <c r="L135" s="144"/>
      <c r="M135" s="142"/>
      <c r="N135" s="142"/>
      <c r="O135" s="143"/>
      <c r="Z135" s="151">
        <v>38544</v>
      </c>
      <c r="AA135" s="152">
        <v>6.93</v>
      </c>
      <c r="AB135" s="1"/>
      <c r="AC135" s="146"/>
    </row>
    <row r="136" spans="1:29" ht="15" customHeight="1">
      <c r="A136" s="2"/>
      <c r="B136" s="59">
        <v>127</v>
      </c>
      <c r="C136" s="56">
        <f>IF('Deviza-Kölcsön elszámolása'!C136="","",'Deviza-Kölcsön elszámolása'!C136)</f>
      </c>
      <c r="D136" s="115">
        <f>IF('Deviza-Kölcsön elszámolása'!D136="","",'Deviza-Kölcsön elszámolása'!D136)</f>
      </c>
      <c r="E136" s="54">
        <f t="shared" si="26"/>
      </c>
      <c r="F136" s="104"/>
      <c r="G136" s="56">
        <f t="shared" si="31"/>
      </c>
      <c r="H136" s="57">
        <f t="shared" si="32"/>
      </c>
      <c r="I136" s="56">
        <f t="shared" si="33"/>
      </c>
      <c r="J136" s="139">
        <f t="shared" si="34"/>
        <v>127</v>
      </c>
      <c r="K136" s="145"/>
      <c r="L136" s="144"/>
      <c r="M136" s="142"/>
      <c r="N136" s="142"/>
      <c r="O136" s="143"/>
      <c r="Z136" s="151">
        <v>38545</v>
      </c>
      <c r="AA136" s="152">
        <v>6.92</v>
      </c>
      <c r="AB136" s="1"/>
      <c r="AC136" s="146"/>
    </row>
    <row r="137" spans="1:29" ht="15" customHeight="1">
      <c r="A137" s="2"/>
      <c r="B137" s="59">
        <v>128</v>
      </c>
      <c r="C137" s="56">
        <f>IF('Deviza-Kölcsön elszámolása'!C137="","",'Deviza-Kölcsön elszámolása'!C137)</f>
      </c>
      <c r="D137" s="115">
        <f>IF('Deviza-Kölcsön elszámolása'!D137="","",'Deviza-Kölcsön elszámolása'!D137)</f>
      </c>
      <c r="E137" s="54">
        <f t="shared" si="26"/>
      </c>
      <c r="F137" s="104"/>
      <c r="G137" s="56">
        <f t="shared" si="31"/>
      </c>
      <c r="H137" s="57">
        <f t="shared" si="32"/>
      </c>
      <c r="I137" s="56">
        <f t="shared" si="33"/>
      </c>
      <c r="J137" s="139">
        <f t="shared" si="34"/>
        <v>128</v>
      </c>
      <c r="K137" s="145"/>
      <c r="L137" s="144"/>
      <c r="M137" s="142"/>
      <c r="N137" s="142"/>
      <c r="O137" s="143"/>
      <c r="Z137" s="151">
        <v>38546</v>
      </c>
      <c r="AA137" s="152">
        <v>6.9</v>
      </c>
      <c r="AB137" s="1"/>
      <c r="AC137" s="146"/>
    </row>
    <row r="138" spans="1:29" ht="15" customHeight="1">
      <c r="A138" s="2"/>
      <c r="B138" s="59">
        <v>129</v>
      </c>
      <c r="C138" s="56">
        <f>IF('Deviza-Kölcsön elszámolása'!C138="","",'Deviza-Kölcsön elszámolása'!C138)</f>
      </c>
      <c r="D138" s="115">
        <f>IF('Deviza-Kölcsön elszámolása'!D138="","",'Deviza-Kölcsön elszámolása'!D138)</f>
      </c>
      <c r="E138" s="54">
        <f t="shared" si="26"/>
      </c>
      <c r="F138" s="104"/>
      <c r="G138" s="56">
        <f t="shared" si="31"/>
      </c>
      <c r="H138" s="57">
        <f t="shared" si="32"/>
      </c>
      <c r="I138" s="56">
        <f t="shared" si="33"/>
      </c>
      <c r="J138" s="139">
        <f t="shared" si="34"/>
        <v>129</v>
      </c>
      <c r="K138" s="145"/>
      <c r="L138" s="144"/>
      <c r="M138" s="142"/>
      <c r="N138" s="142"/>
      <c r="O138" s="143"/>
      <c r="Z138" s="151">
        <v>38547</v>
      </c>
      <c r="AA138" s="152">
        <v>6.88</v>
      </c>
      <c r="AB138" s="1"/>
      <c r="AC138" s="146"/>
    </row>
    <row r="139" spans="1:29" ht="15" customHeight="1">
      <c r="A139" s="2"/>
      <c r="B139" s="59">
        <v>130</v>
      </c>
      <c r="C139" s="56">
        <f>IF('Deviza-Kölcsön elszámolása'!C139="","",'Deviza-Kölcsön elszámolása'!C139)</f>
      </c>
      <c r="D139" s="115">
        <f>IF('Deviza-Kölcsön elszámolása'!D139="","",'Deviza-Kölcsön elszámolása'!D139)</f>
      </c>
      <c r="E139" s="54">
        <f t="shared" si="26"/>
      </c>
      <c r="F139" s="104"/>
      <c r="G139" s="56">
        <f t="shared" si="31"/>
      </c>
      <c r="H139" s="57">
        <f t="shared" si="32"/>
      </c>
      <c r="I139" s="56">
        <f t="shared" si="33"/>
      </c>
      <c r="J139" s="139">
        <f t="shared" si="34"/>
        <v>130</v>
      </c>
      <c r="K139" s="145"/>
      <c r="L139" s="144"/>
      <c r="M139" s="142"/>
      <c r="N139" s="142"/>
      <c r="O139" s="143"/>
      <c r="Z139" s="151">
        <v>38548</v>
      </c>
      <c r="AA139" s="152">
        <v>6.86</v>
      </c>
      <c r="AB139" s="1"/>
      <c r="AC139" s="146"/>
    </row>
    <row r="140" spans="1:29" ht="15" customHeight="1">
      <c r="A140" s="2"/>
      <c r="B140" s="59">
        <v>131</v>
      </c>
      <c r="C140" s="56">
        <f>IF('Deviza-Kölcsön elszámolása'!C140="","",'Deviza-Kölcsön elszámolása'!C140)</f>
      </c>
      <c r="D140" s="115">
        <f>IF('Deviza-Kölcsön elszámolása'!D140="","",'Deviza-Kölcsön elszámolása'!D140)</f>
      </c>
      <c r="E140" s="54">
        <f t="shared" si="26"/>
      </c>
      <c r="F140" s="104"/>
      <c r="G140" s="56">
        <f t="shared" si="31"/>
      </c>
      <c r="H140" s="57">
        <f t="shared" si="32"/>
      </c>
      <c r="I140" s="56">
        <f t="shared" si="33"/>
      </c>
      <c r="J140" s="139">
        <f t="shared" si="34"/>
        <v>131</v>
      </c>
      <c r="K140" s="145"/>
      <c r="L140" s="144"/>
      <c r="M140" s="142"/>
      <c r="N140" s="142"/>
      <c r="O140" s="143"/>
      <c r="Z140" s="151">
        <v>38551</v>
      </c>
      <c r="AA140" s="152">
        <v>6.83</v>
      </c>
      <c r="AB140" s="1"/>
      <c r="AC140" s="146"/>
    </row>
    <row r="141" spans="1:29" ht="15" customHeight="1">
      <c r="A141" s="2"/>
      <c r="B141" s="59">
        <v>132</v>
      </c>
      <c r="C141" s="56">
        <f>IF('Deviza-Kölcsön elszámolása'!C141="","",'Deviza-Kölcsön elszámolása'!C141)</f>
      </c>
      <c r="D141" s="115">
        <f>IF('Deviza-Kölcsön elszámolása'!D141="","",'Deviza-Kölcsön elszámolása'!D141)</f>
      </c>
      <c r="E141" s="54">
        <f aca="true" t="shared" si="35" ref="E141:E204">IF(D141="","",D141-D140)</f>
      </c>
      <c r="F141" s="104"/>
      <c r="G141" s="56">
        <f t="shared" si="31"/>
      </c>
      <c r="H141" s="57">
        <f t="shared" si="32"/>
      </c>
      <c r="I141" s="56">
        <f t="shared" si="33"/>
      </c>
      <c r="J141" s="139">
        <f t="shared" si="34"/>
        <v>132</v>
      </c>
      <c r="K141" s="145"/>
      <c r="L141" s="144"/>
      <c r="M141" s="142"/>
      <c r="N141" s="142"/>
      <c r="O141" s="143"/>
      <c r="Z141" s="151">
        <v>38552</v>
      </c>
      <c r="AA141" s="152">
        <v>6.77</v>
      </c>
      <c r="AB141" s="1"/>
      <c r="AC141" s="146"/>
    </row>
    <row r="142" spans="1:29" ht="15" customHeight="1">
      <c r="A142" s="2"/>
      <c r="B142" s="59">
        <v>133</v>
      </c>
      <c r="C142" s="56">
        <f>IF('Deviza-Kölcsön elszámolása'!C142="","",'Deviza-Kölcsön elszámolása'!C142)</f>
      </c>
      <c r="D142" s="115">
        <f>IF('Deviza-Kölcsön elszámolása'!D142="","",'Deviza-Kölcsön elszámolása'!D142)</f>
      </c>
      <c r="E142" s="54">
        <f t="shared" si="35"/>
      </c>
      <c r="F142" s="104"/>
      <c r="G142" s="56">
        <f t="shared" si="31"/>
      </c>
      <c r="H142" s="57">
        <f t="shared" si="32"/>
      </c>
      <c r="I142" s="56">
        <f t="shared" si="33"/>
      </c>
      <c r="J142" s="139">
        <f t="shared" si="34"/>
        <v>133</v>
      </c>
      <c r="K142" s="145"/>
      <c r="L142" s="144"/>
      <c r="M142" s="142"/>
      <c r="N142" s="142"/>
      <c r="O142" s="143"/>
      <c r="Z142" s="151">
        <v>38553</v>
      </c>
      <c r="AA142" s="152">
        <v>6.76</v>
      </c>
      <c r="AB142" s="1"/>
      <c r="AC142" s="146"/>
    </row>
    <row r="143" spans="1:29" ht="15" customHeight="1">
      <c r="A143" s="2"/>
      <c r="B143" s="59">
        <v>134</v>
      </c>
      <c r="C143" s="56">
        <f>IF('Deviza-Kölcsön elszámolása'!C143="","",'Deviza-Kölcsön elszámolása'!C143)</f>
      </c>
      <c r="D143" s="115">
        <f>IF('Deviza-Kölcsön elszámolása'!D143="","",'Deviza-Kölcsön elszámolása'!D143)</f>
      </c>
      <c r="E143" s="54">
        <f t="shared" si="35"/>
      </c>
      <c r="F143" s="104"/>
      <c r="G143" s="56">
        <f t="shared" si="31"/>
      </c>
      <c r="H143" s="57">
        <f t="shared" si="32"/>
      </c>
      <c r="I143" s="56">
        <f t="shared" si="33"/>
      </c>
      <c r="J143" s="139">
        <f t="shared" si="34"/>
        <v>134</v>
      </c>
      <c r="K143" s="145"/>
      <c r="L143" s="144"/>
      <c r="M143" s="142"/>
      <c r="N143" s="142"/>
      <c r="O143" s="143"/>
      <c r="Z143" s="151">
        <v>38554</v>
      </c>
      <c r="AA143" s="152">
        <v>6.75</v>
      </c>
      <c r="AB143" s="1"/>
      <c r="AC143" s="146"/>
    </row>
    <row r="144" spans="1:29" ht="15" customHeight="1">
      <c r="A144" s="2"/>
      <c r="B144" s="59">
        <v>135</v>
      </c>
      <c r="C144" s="56">
        <f>IF('Deviza-Kölcsön elszámolása'!C144="","",'Deviza-Kölcsön elszámolása'!C144)</f>
      </c>
      <c r="D144" s="115">
        <f>IF('Deviza-Kölcsön elszámolása'!D144="","",'Deviza-Kölcsön elszámolása'!D144)</f>
      </c>
      <c r="E144" s="54">
        <f t="shared" si="35"/>
      </c>
      <c r="F144" s="104"/>
      <c r="G144" s="56">
        <f t="shared" si="31"/>
      </c>
      <c r="H144" s="57">
        <f t="shared" si="32"/>
      </c>
      <c r="I144" s="56">
        <f t="shared" si="33"/>
      </c>
      <c r="J144" s="139">
        <f t="shared" si="34"/>
        <v>135</v>
      </c>
      <c r="K144" s="145"/>
      <c r="L144" s="144"/>
      <c r="M144" s="142"/>
      <c r="N144" s="142"/>
      <c r="O144" s="143"/>
      <c r="Z144" s="151">
        <v>38555</v>
      </c>
      <c r="AA144" s="152">
        <v>6.75</v>
      </c>
      <c r="AB144" s="1"/>
      <c r="AC144" s="146"/>
    </row>
    <row r="145" spans="1:29" ht="15" customHeight="1">
      <c r="A145" s="2"/>
      <c r="B145" s="59">
        <v>136</v>
      </c>
      <c r="C145" s="56">
        <f>IF('Deviza-Kölcsön elszámolása'!C145="","",'Deviza-Kölcsön elszámolása'!C145)</f>
      </c>
      <c r="D145" s="115">
        <f>IF('Deviza-Kölcsön elszámolása'!D145="","",'Deviza-Kölcsön elszámolása'!D145)</f>
      </c>
      <c r="E145" s="54">
        <f t="shared" si="35"/>
      </c>
      <c r="F145" s="104"/>
      <c r="G145" s="56">
        <f t="shared" si="31"/>
      </c>
      <c r="H145" s="57">
        <f t="shared" si="32"/>
      </c>
      <c r="I145" s="56">
        <f t="shared" si="33"/>
      </c>
      <c r="J145" s="139">
        <f t="shared" si="34"/>
        <v>136</v>
      </c>
      <c r="K145" s="145"/>
      <c r="L145" s="144"/>
      <c r="M145" s="142"/>
      <c r="N145" s="142"/>
      <c r="O145" s="143"/>
      <c r="Z145" s="151">
        <v>38558</v>
      </c>
      <c r="AA145" s="152">
        <v>6.75</v>
      </c>
      <c r="AB145" s="1"/>
      <c r="AC145" s="146"/>
    </row>
    <row r="146" spans="1:29" ht="15" customHeight="1">
      <c r="A146" s="2"/>
      <c r="B146" s="59">
        <v>137</v>
      </c>
      <c r="C146" s="56">
        <f>IF('Deviza-Kölcsön elszámolása'!C146="","",'Deviza-Kölcsön elszámolása'!C146)</f>
      </c>
      <c r="D146" s="115">
        <f>IF('Deviza-Kölcsön elszámolása'!D146="","",'Deviza-Kölcsön elszámolása'!D146)</f>
      </c>
      <c r="E146" s="54">
        <f t="shared" si="35"/>
      </c>
      <c r="F146" s="104"/>
      <c r="G146" s="56">
        <f t="shared" si="31"/>
      </c>
      <c r="H146" s="57">
        <f t="shared" si="32"/>
      </c>
      <c r="I146" s="56">
        <f t="shared" si="33"/>
      </c>
      <c r="J146" s="139">
        <f t="shared" si="34"/>
        <v>137</v>
      </c>
      <c r="K146" s="145"/>
      <c r="L146" s="144"/>
      <c r="M146" s="142"/>
      <c r="N146" s="142"/>
      <c r="O146" s="143"/>
      <c r="Z146" s="151">
        <v>38559</v>
      </c>
      <c r="AA146" s="152">
        <v>6.75</v>
      </c>
      <c r="AB146" s="1"/>
      <c r="AC146" s="146"/>
    </row>
    <row r="147" spans="1:29" ht="15" customHeight="1">
      <c r="A147" s="2"/>
      <c r="B147" s="59">
        <v>138</v>
      </c>
      <c r="C147" s="56">
        <f>IF('Deviza-Kölcsön elszámolása'!C147="","",'Deviza-Kölcsön elszámolása'!C147)</f>
      </c>
      <c r="D147" s="115">
        <f>IF('Deviza-Kölcsön elszámolása'!D147="","",'Deviza-Kölcsön elszámolása'!D147)</f>
      </c>
      <c r="E147" s="54">
        <f t="shared" si="35"/>
      </c>
      <c r="F147" s="104"/>
      <c r="G147" s="56">
        <f t="shared" si="31"/>
      </c>
      <c r="H147" s="57">
        <f t="shared" si="32"/>
      </c>
      <c r="I147" s="56">
        <f t="shared" si="33"/>
      </c>
      <c r="J147" s="139">
        <f t="shared" si="34"/>
        <v>138</v>
      </c>
      <c r="K147" s="145"/>
      <c r="L147" s="144"/>
      <c r="M147" s="142"/>
      <c r="N147" s="142"/>
      <c r="O147" s="143"/>
      <c r="Z147" s="151">
        <v>38560</v>
      </c>
      <c r="AA147" s="152">
        <v>6.78</v>
      </c>
      <c r="AB147" s="1"/>
      <c r="AC147" s="146"/>
    </row>
    <row r="148" spans="1:29" ht="15" customHeight="1">
      <c r="A148" s="2"/>
      <c r="B148" s="59">
        <v>139</v>
      </c>
      <c r="C148" s="56">
        <f>IF('Deviza-Kölcsön elszámolása'!C148="","",'Deviza-Kölcsön elszámolása'!C148)</f>
      </c>
      <c r="D148" s="115">
        <f>IF('Deviza-Kölcsön elszámolása'!D148="","",'Deviza-Kölcsön elszámolása'!D148)</f>
      </c>
      <c r="E148" s="54">
        <f t="shared" si="35"/>
      </c>
      <c r="F148" s="104"/>
      <c r="G148" s="56">
        <f t="shared" si="31"/>
      </c>
      <c r="H148" s="57">
        <f t="shared" si="32"/>
      </c>
      <c r="I148" s="56">
        <f t="shared" si="33"/>
      </c>
      <c r="J148" s="139">
        <f t="shared" si="34"/>
        <v>139</v>
      </c>
      <c r="K148" s="145"/>
      <c r="L148" s="144"/>
      <c r="M148" s="142"/>
      <c r="N148" s="142"/>
      <c r="O148" s="143"/>
      <c r="Z148" s="151">
        <v>38561</v>
      </c>
      <c r="AA148" s="152">
        <v>6.76</v>
      </c>
      <c r="AB148" s="1"/>
      <c r="AC148" s="146"/>
    </row>
    <row r="149" spans="1:29" ht="15" customHeight="1">
      <c r="A149" s="2"/>
      <c r="B149" s="59">
        <v>140</v>
      </c>
      <c r="C149" s="56">
        <f>IF('Deviza-Kölcsön elszámolása'!C149="","",'Deviza-Kölcsön elszámolása'!C149)</f>
      </c>
      <c r="D149" s="115">
        <f>IF('Deviza-Kölcsön elszámolása'!D149="","",'Deviza-Kölcsön elszámolása'!D149)</f>
      </c>
      <c r="E149" s="54">
        <f t="shared" si="35"/>
      </c>
      <c r="F149" s="104"/>
      <c r="G149" s="56">
        <f t="shared" si="31"/>
      </c>
      <c r="H149" s="57">
        <f t="shared" si="32"/>
      </c>
      <c r="I149" s="56">
        <f t="shared" si="33"/>
      </c>
      <c r="J149" s="139">
        <f t="shared" si="34"/>
        <v>140</v>
      </c>
      <c r="K149" s="145"/>
      <c r="L149" s="144"/>
      <c r="M149" s="142"/>
      <c r="N149" s="142"/>
      <c r="O149" s="143"/>
      <c r="Z149" s="151">
        <v>38562</v>
      </c>
      <c r="AA149" s="152">
        <v>6.76</v>
      </c>
      <c r="AB149" s="1"/>
      <c r="AC149" s="146"/>
    </row>
    <row r="150" spans="1:29" ht="15" customHeight="1">
      <c r="A150" s="2"/>
      <c r="B150" s="59">
        <v>141</v>
      </c>
      <c r="C150" s="56">
        <f>IF('Deviza-Kölcsön elszámolása'!C150="","",'Deviza-Kölcsön elszámolása'!C150)</f>
      </c>
      <c r="D150" s="115">
        <f>IF('Deviza-Kölcsön elszámolása'!D150="","",'Deviza-Kölcsön elszámolása'!D150)</f>
      </c>
      <c r="E150" s="54">
        <f t="shared" si="35"/>
      </c>
      <c r="F150" s="104"/>
      <c r="G150" s="56">
        <f t="shared" si="31"/>
      </c>
      <c r="H150" s="57">
        <f t="shared" si="32"/>
      </c>
      <c r="I150" s="56">
        <f t="shared" si="33"/>
      </c>
      <c r="J150" s="139">
        <f t="shared" si="34"/>
        <v>141</v>
      </c>
      <c r="K150" s="145"/>
      <c r="L150" s="144"/>
      <c r="M150" s="142"/>
      <c r="N150" s="142"/>
      <c r="O150" s="143"/>
      <c r="Z150" s="151">
        <v>38565</v>
      </c>
      <c r="AA150" s="152">
        <v>6.75</v>
      </c>
      <c r="AB150" s="1"/>
      <c r="AC150" s="146"/>
    </row>
    <row r="151" spans="1:29" ht="15" customHeight="1">
      <c r="A151" s="2"/>
      <c r="B151" s="59">
        <v>142</v>
      </c>
      <c r="C151" s="56">
        <f>IF('Deviza-Kölcsön elszámolása'!C151="","",'Deviza-Kölcsön elszámolása'!C151)</f>
      </c>
      <c r="D151" s="115">
        <f>IF('Deviza-Kölcsön elszámolása'!D151="","",'Deviza-Kölcsön elszámolása'!D151)</f>
      </c>
      <c r="E151" s="54">
        <f t="shared" si="35"/>
      </c>
      <c r="F151" s="104"/>
      <c r="G151" s="56">
        <f t="shared" si="31"/>
      </c>
      <c r="H151" s="57">
        <f t="shared" si="32"/>
      </c>
      <c r="I151" s="56">
        <f t="shared" si="33"/>
      </c>
      <c r="J151" s="139">
        <f t="shared" si="34"/>
        <v>142</v>
      </c>
      <c r="K151" s="145"/>
      <c r="L151" s="144"/>
      <c r="M151" s="142"/>
      <c r="N151" s="142"/>
      <c r="O151" s="143"/>
      <c r="Z151" s="151">
        <v>38566</v>
      </c>
      <c r="AA151" s="152">
        <v>6.75</v>
      </c>
      <c r="AB151" s="1"/>
      <c r="AC151" s="146"/>
    </row>
    <row r="152" spans="1:29" ht="15" customHeight="1">
      <c r="A152" s="2"/>
      <c r="B152" s="59">
        <v>143</v>
      </c>
      <c r="C152" s="56">
        <f>IF('Deviza-Kölcsön elszámolása'!C152="","",'Deviza-Kölcsön elszámolása'!C152)</f>
      </c>
      <c r="D152" s="115">
        <f>IF('Deviza-Kölcsön elszámolása'!D152="","",'Deviza-Kölcsön elszámolása'!D152)</f>
      </c>
      <c r="E152" s="54">
        <f t="shared" si="35"/>
      </c>
      <c r="F152" s="104"/>
      <c r="G152" s="56">
        <f t="shared" si="31"/>
      </c>
      <c r="H152" s="57">
        <f t="shared" si="32"/>
      </c>
      <c r="I152" s="56">
        <f t="shared" si="33"/>
      </c>
      <c r="J152" s="139">
        <f t="shared" si="34"/>
        <v>143</v>
      </c>
      <c r="K152" s="145"/>
      <c r="L152" s="144"/>
      <c r="M152" s="142"/>
      <c r="N152" s="142"/>
      <c r="O152" s="143"/>
      <c r="Z152" s="151">
        <v>38567</v>
      </c>
      <c r="AA152" s="152">
        <v>6.74</v>
      </c>
      <c r="AB152" s="1"/>
      <c r="AC152" s="146"/>
    </row>
    <row r="153" spans="1:29" ht="15" customHeight="1">
      <c r="A153" s="2"/>
      <c r="B153" s="59">
        <v>144</v>
      </c>
      <c r="C153" s="56">
        <f>IF('Deviza-Kölcsön elszámolása'!C153="","",'Deviza-Kölcsön elszámolása'!C153)</f>
      </c>
      <c r="D153" s="115">
        <f>IF('Deviza-Kölcsön elszámolása'!D153="","",'Deviza-Kölcsön elszámolása'!D153)</f>
      </c>
      <c r="E153" s="54">
        <f t="shared" si="35"/>
      </c>
      <c r="F153" s="104"/>
      <c r="G153" s="56">
        <f t="shared" si="31"/>
      </c>
      <c r="H153" s="57">
        <f t="shared" si="32"/>
      </c>
      <c r="I153" s="56">
        <f t="shared" si="33"/>
      </c>
      <c r="J153" s="139">
        <f t="shared" si="34"/>
        <v>144</v>
      </c>
      <c r="K153" s="145"/>
      <c r="L153" s="144"/>
      <c r="M153" s="142"/>
      <c r="N153" s="142"/>
      <c r="O153" s="143"/>
      <c r="Z153" s="151">
        <v>38568</v>
      </c>
      <c r="AA153" s="152">
        <v>6.71</v>
      </c>
      <c r="AB153" s="1"/>
      <c r="AC153" s="146"/>
    </row>
    <row r="154" spans="1:29" ht="15" customHeight="1">
      <c r="A154" s="2"/>
      <c r="B154" s="59">
        <v>145</v>
      </c>
      <c r="C154" s="56">
        <f>IF('Deviza-Kölcsön elszámolása'!C154="","",'Deviza-Kölcsön elszámolása'!C154)</f>
      </c>
      <c r="D154" s="115">
        <f>IF('Deviza-Kölcsön elszámolása'!D154="","",'Deviza-Kölcsön elszámolása'!D154)</f>
      </c>
      <c r="E154" s="54">
        <f t="shared" si="35"/>
      </c>
      <c r="F154" s="104"/>
      <c r="G154" s="56">
        <f t="shared" si="31"/>
      </c>
      <c r="H154" s="57">
        <f t="shared" si="32"/>
      </c>
      <c r="I154" s="56">
        <f t="shared" si="33"/>
      </c>
      <c r="J154" s="139">
        <f t="shared" si="34"/>
        <v>145</v>
      </c>
      <c r="K154" s="145"/>
      <c r="L154" s="144"/>
      <c r="M154" s="142"/>
      <c r="N154" s="142"/>
      <c r="O154" s="143"/>
      <c r="Z154" s="151">
        <v>38569</v>
      </c>
      <c r="AA154" s="152">
        <v>6.7</v>
      </c>
      <c r="AB154" s="1"/>
      <c r="AC154" s="146"/>
    </row>
    <row r="155" spans="1:29" ht="15" customHeight="1">
      <c r="A155" s="2"/>
      <c r="B155" s="59">
        <v>146</v>
      </c>
      <c r="C155" s="56">
        <f>IF('Deviza-Kölcsön elszámolása'!C155="","",'Deviza-Kölcsön elszámolása'!C155)</f>
      </c>
      <c r="D155" s="115">
        <f>IF('Deviza-Kölcsön elszámolása'!D155="","",'Deviza-Kölcsön elszámolása'!D155)</f>
      </c>
      <c r="E155" s="54">
        <f t="shared" si="35"/>
      </c>
      <c r="F155" s="104"/>
      <c r="G155" s="56">
        <f t="shared" si="31"/>
      </c>
      <c r="H155" s="57">
        <f t="shared" si="32"/>
      </c>
      <c r="I155" s="56">
        <f t="shared" si="33"/>
      </c>
      <c r="J155" s="139">
        <f t="shared" si="34"/>
        <v>146</v>
      </c>
      <c r="K155" s="145"/>
      <c r="L155" s="144"/>
      <c r="M155" s="142"/>
      <c r="N155" s="142"/>
      <c r="O155" s="143"/>
      <c r="Z155" s="151">
        <v>38572</v>
      </c>
      <c r="AA155" s="152">
        <v>6.7</v>
      </c>
      <c r="AB155" s="1"/>
      <c r="AC155" s="146"/>
    </row>
    <row r="156" spans="1:29" ht="15" customHeight="1">
      <c r="A156" s="2"/>
      <c r="B156" s="59">
        <v>147</v>
      </c>
      <c r="C156" s="56">
        <f>IF('Deviza-Kölcsön elszámolása'!C156="","",'Deviza-Kölcsön elszámolása'!C156)</f>
      </c>
      <c r="D156" s="115">
        <f>IF('Deviza-Kölcsön elszámolása'!D156="","",'Deviza-Kölcsön elszámolása'!D156)</f>
      </c>
      <c r="E156" s="54">
        <f t="shared" si="35"/>
      </c>
      <c r="F156" s="104"/>
      <c r="G156" s="56">
        <f t="shared" si="31"/>
      </c>
      <c r="H156" s="57">
        <f t="shared" si="32"/>
      </c>
      <c r="I156" s="56">
        <f t="shared" si="33"/>
      </c>
      <c r="J156" s="139">
        <f t="shared" si="34"/>
        <v>147</v>
      </c>
      <c r="K156" s="145"/>
      <c r="L156" s="144"/>
      <c r="M156" s="142"/>
      <c r="N156" s="142"/>
      <c r="O156" s="143"/>
      <c r="Z156" s="151">
        <v>38573</v>
      </c>
      <c r="AA156" s="152">
        <v>6.68</v>
      </c>
      <c r="AB156" s="1"/>
      <c r="AC156" s="146"/>
    </row>
    <row r="157" spans="1:29" ht="15" customHeight="1">
      <c r="A157" s="2"/>
      <c r="B157" s="59">
        <v>148</v>
      </c>
      <c r="C157" s="56">
        <f>IF('Deviza-Kölcsön elszámolása'!C157="","",'Deviza-Kölcsön elszámolása'!C157)</f>
      </c>
      <c r="D157" s="115">
        <f>IF('Deviza-Kölcsön elszámolása'!D157="","",'Deviza-Kölcsön elszámolása'!D157)</f>
      </c>
      <c r="E157" s="54">
        <f t="shared" si="35"/>
      </c>
      <c r="F157" s="104"/>
      <c r="G157" s="56">
        <f t="shared" si="31"/>
      </c>
      <c r="H157" s="57">
        <f t="shared" si="32"/>
      </c>
      <c r="I157" s="56">
        <f t="shared" si="33"/>
      </c>
      <c r="J157" s="139">
        <f t="shared" si="34"/>
        <v>148</v>
      </c>
      <c r="K157" s="145"/>
      <c r="L157" s="144"/>
      <c r="M157" s="142"/>
      <c r="N157" s="142"/>
      <c r="O157" s="143"/>
      <c r="Z157" s="151">
        <v>38574</v>
      </c>
      <c r="AA157" s="152">
        <v>6.66</v>
      </c>
      <c r="AB157" s="1"/>
      <c r="AC157" s="146"/>
    </row>
    <row r="158" spans="1:29" ht="15" customHeight="1">
      <c r="A158" s="2"/>
      <c r="B158" s="59">
        <v>149</v>
      </c>
      <c r="C158" s="56">
        <f>IF('Deviza-Kölcsön elszámolása'!C158="","",'Deviza-Kölcsön elszámolása'!C158)</f>
      </c>
      <c r="D158" s="115">
        <f>IF('Deviza-Kölcsön elszámolása'!D158="","",'Deviza-Kölcsön elszámolása'!D158)</f>
      </c>
      <c r="E158" s="54">
        <f t="shared" si="35"/>
      </c>
      <c r="F158" s="104"/>
      <c r="G158" s="56">
        <f t="shared" si="31"/>
      </c>
      <c r="H158" s="57">
        <f t="shared" si="32"/>
      </c>
      <c r="I158" s="56">
        <f t="shared" si="33"/>
      </c>
      <c r="J158" s="139">
        <f t="shared" si="34"/>
        <v>149</v>
      </c>
      <c r="K158" s="145"/>
      <c r="L158" s="144"/>
      <c r="M158" s="142"/>
      <c r="N158" s="142"/>
      <c r="O158" s="143"/>
      <c r="Z158" s="151">
        <v>38575</v>
      </c>
      <c r="AA158" s="152">
        <v>6.65</v>
      </c>
      <c r="AB158" s="1"/>
      <c r="AC158" s="146"/>
    </row>
    <row r="159" spans="1:29" ht="15" customHeight="1">
      <c r="A159" s="2"/>
      <c r="B159" s="59">
        <v>150</v>
      </c>
      <c r="C159" s="56">
        <f>IF('Deviza-Kölcsön elszámolása'!C159="","",'Deviza-Kölcsön elszámolása'!C159)</f>
      </c>
      <c r="D159" s="115">
        <f>IF('Deviza-Kölcsön elszámolása'!D159="","",'Deviza-Kölcsön elszámolása'!D159)</f>
      </c>
      <c r="E159" s="54">
        <f t="shared" si="35"/>
      </c>
      <c r="F159" s="104"/>
      <c r="G159" s="56">
        <f t="shared" si="31"/>
      </c>
      <c r="H159" s="57">
        <f t="shared" si="32"/>
      </c>
      <c r="I159" s="56">
        <f t="shared" si="33"/>
      </c>
      <c r="J159" s="139">
        <f t="shared" si="34"/>
        <v>150</v>
      </c>
      <c r="K159" s="145"/>
      <c r="L159" s="144"/>
      <c r="M159" s="142"/>
      <c r="N159" s="142"/>
      <c r="O159" s="143"/>
      <c r="Z159" s="151">
        <v>38576</v>
      </c>
      <c r="AA159" s="152">
        <v>6.63</v>
      </c>
      <c r="AB159" s="1"/>
      <c r="AC159" s="146"/>
    </row>
    <row r="160" spans="1:29" ht="15" customHeight="1">
      <c r="A160" s="2"/>
      <c r="B160" s="59">
        <v>151</v>
      </c>
      <c r="C160" s="56">
        <f>IF('Deviza-Kölcsön elszámolása'!C160="","",'Deviza-Kölcsön elszámolása'!C160)</f>
      </c>
      <c r="D160" s="115">
        <f>IF('Deviza-Kölcsön elszámolása'!D160="","",'Deviza-Kölcsön elszámolása'!D160)</f>
      </c>
      <c r="E160" s="54">
        <f t="shared" si="35"/>
      </c>
      <c r="F160" s="104"/>
      <c r="G160" s="56">
        <f t="shared" si="31"/>
      </c>
      <c r="H160" s="57">
        <f t="shared" si="32"/>
      </c>
      <c r="I160" s="56">
        <f t="shared" si="33"/>
      </c>
      <c r="J160" s="139">
        <f t="shared" si="34"/>
        <v>151</v>
      </c>
      <c r="K160" s="145"/>
      <c r="L160" s="144"/>
      <c r="M160" s="142"/>
      <c r="N160" s="142"/>
      <c r="O160" s="143"/>
      <c r="Z160" s="151">
        <v>38579</v>
      </c>
      <c r="AA160" s="152">
        <v>6.62</v>
      </c>
      <c r="AB160" s="1"/>
      <c r="AC160" s="146"/>
    </row>
    <row r="161" spans="1:29" ht="15" customHeight="1">
      <c r="A161" s="2"/>
      <c r="B161" s="59">
        <v>152</v>
      </c>
      <c r="C161" s="56">
        <f>IF('Deviza-Kölcsön elszámolása'!C161="","",'Deviza-Kölcsön elszámolása'!C161)</f>
      </c>
      <c r="D161" s="115">
        <f>IF('Deviza-Kölcsön elszámolása'!D161="","",'Deviza-Kölcsön elszámolása'!D161)</f>
      </c>
      <c r="E161" s="54">
        <f t="shared" si="35"/>
      </c>
      <c r="F161" s="104"/>
      <c r="G161" s="56">
        <f t="shared" si="31"/>
      </c>
      <c r="H161" s="57">
        <f t="shared" si="32"/>
      </c>
      <c r="I161" s="56">
        <f t="shared" si="33"/>
      </c>
      <c r="J161" s="139">
        <f t="shared" si="34"/>
        <v>152</v>
      </c>
      <c r="K161" s="145"/>
      <c r="L161" s="144"/>
      <c r="M161" s="142"/>
      <c r="N161" s="142"/>
      <c r="O161" s="143"/>
      <c r="Z161" s="151">
        <v>38580</v>
      </c>
      <c r="AA161" s="152">
        <v>6.63</v>
      </c>
      <c r="AB161" s="1"/>
      <c r="AC161" s="146"/>
    </row>
    <row r="162" spans="1:29" ht="15" customHeight="1">
      <c r="A162" s="2"/>
      <c r="B162" s="59">
        <v>153</v>
      </c>
      <c r="C162" s="56">
        <f>IF('Deviza-Kölcsön elszámolása'!C162="","",'Deviza-Kölcsön elszámolása'!C162)</f>
      </c>
      <c r="D162" s="115">
        <f>IF('Deviza-Kölcsön elszámolása'!D162="","",'Deviza-Kölcsön elszámolása'!D162)</f>
      </c>
      <c r="E162" s="54">
        <f t="shared" si="35"/>
      </c>
      <c r="F162" s="104"/>
      <c r="G162" s="56">
        <f t="shared" si="31"/>
      </c>
      <c r="H162" s="57">
        <f t="shared" si="32"/>
      </c>
      <c r="I162" s="56">
        <f t="shared" si="33"/>
      </c>
      <c r="J162" s="139">
        <f t="shared" si="34"/>
        <v>153</v>
      </c>
      <c r="K162" s="145"/>
      <c r="L162" s="144"/>
      <c r="M162" s="142"/>
      <c r="N162" s="142"/>
      <c r="O162" s="143"/>
      <c r="Z162" s="151">
        <v>38581</v>
      </c>
      <c r="AA162" s="152">
        <v>6.64</v>
      </c>
      <c r="AB162" s="1"/>
      <c r="AC162" s="146"/>
    </row>
    <row r="163" spans="1:29" ht="15" customHeight="1">
      <c r="A163" s="2"/>
      <c r="B163" s="59">
        <v>154</v>
      </c>
      <c r="C163" s="56">
        <f>IF('Deviza-Kölcsön elszámolása'!C163="","",'Deviza-Kölcsön elszámolása'!C163)</f>
      </c>
      <c r="D163" s="115">
        <f>IF('Deviza-Kölcsön elszámolása'!D163="","",'Deviza-Kölcsön elszámolása'!D163)</f>
      </c>
      <c r="E163" s="54">
        <f t="shared" si="35"/>
      </c>
      <c r="F163" s="104"/>
      <c r="G163" s="56">
        <f t="shared" si="31"/>
      </c>
      <c r="H163" s="57">
        <f t="shared" si="32"/>
      </c>
      <c r="I163" s="56">
        <f t="shared" si="33"/>
      </c>
      <c r="J163" s="139">
        <f t="shared" si="34"/>
        <v>154</v>
      </c>
      <c r="K163" s="145"/>
      <c r="L163" s="144"/>
      <c r="M163" s="142"/>
      <c r="N163" s="142"/>
      <c r="O163" s="143"/>
      <c r="Z163" s="151">
        <v>38582</v>
      </c>
      <c r="AA163" s="152">
        <v>6.63</v>
      </c>
      <c r="AB163" s="1"/>
      <c r="AC163" s="146"/>
    </row>
    <row r="164" spans="1:29" ht="15" customHeight="1">
      <c r="A164" s="2"/>
      <c r="B164" s="59">
        <v>155</v>
      </c>
      <c r="C164" s="56">
        <f>IF('Deviza-Kölcsön elszámolása'!C164="","",'Deviza-Kölcsön elszámolása'!C164)</f>
      </c>
      <c r="D164" s="115">
        <f>IF('Deviza-Kölcsön elszámolása'!D164="","",'Deviza-Kölcsön elszámolása'!D164)</f>
      </c>
      <c r="E164" s="54">
        <f t="shared" si="35"/>
      </c>
      <c r="F164" s="104"/>
      <c r="G164" s="56">
        <f t="shared" si="31"/>
      </c>
      <c r="H164" s="57">
        <f t="shared" si="32"/>
      </c>
      <c r="I164" s="56">
        <f t="shared" si="33"/>
      </c>
      <c r="J164" s="139">
        <f t="shared" si="34"/>
        <v>155</v>
      </c>
      <c r="K164" s="145"/>
      <c r="L164" s="144"/>
      <c r="M164" s="142"/>
      <c r="N164" s="142"/>
      <c r="O164" s="143"/>
      <c r="Z164" s="151">
        <v>38583</v>
      </c>
      <c r="AA164" s="152">
        <v>6.6</v>
      </c>
      <c r="AB164" s="1"/>
      <c r="AC164" s="146"/>
    </row>
    <row r="165" spans="1:29" ht="15" customHeight="1">
      <c r="A165" s="2"/>
      <c r="B165" s="59">
        <v>156</v>
      </c>
      <c r="C165" s="56">
        <f>IF('Deviza-Kölcsön elszámolása'!C165="","",'Deviza-Kölcsön elszámolása'!C165)</f>
      </c>
      <c r="D165" s="115">
        <f>IF('Deviza-Kölcsön elszámolása'!D165="","",'Deviza-Kölcsön elszámolása'!D165)</f>
      </c>
      <c r="E165" s="54">
        <f t="shared" si="35"/>
      </c>
      <c r="F165" s="104"/>
      <c r="G165" s="56">
        <f t="shared" si="31"/>
      </c>
      <c r="H165" s="57">
        <f t="shared" si="32"/>
      </c>
      <c r="I165" s="56">
        <f t="shared" si="33"/>
      </c>
      <c r="J165" s="139">
        <f t="shared" si="34"/>
        <v>156</v>
      </c>
      <c r="K165" s="145"/>
      <c r="L165" s="144"/>
      <c r="M165" s="142"/>
      <c r="N165" s="142"/>
      <c r="O165" s="143"/>
      <c r="Z165" s="151">
        <v>38586</v>
      </c>
      <c r="AA165" s="152">
        <v>6.56</v>
      </c>
      <c r="AB165" s="1"/>
      <c r="AC165" s="146"/>
    </row>
    <row r="166" spans="1:29" ht="15" customHeight="1">
      <c r="A166" s="2"/>
      <c r="B166" s="59">
        <v>157</v>
      </c>
      <c r="C166" s="56">
        <f>IF('Deviza-Kölcsön elszámolása'!C166="","",'Deviza-Kölcsön elszámolása'!C166)</f>
      </c>
      <c r="D166" s="115">
        <f>IF('Deviza-Kölcsön elszámolása'!D166="","",'Deviza-Kölcsön elszámolása'!D166)</f>
      </c>
      <c r="E166" s="54">
        <f t="shared" si="35"/>
      </c>
      <c r="F166" s="104"/>
      <c r="G166" s="56">
        <f t="shared" si="31"/>
      </c>
      <c r="H166" s="57">
        <f t="shared" si="32"/>
      </c>
      <c r="I166" s="56">
        <f t="shared" si="33"/>
      </c>
      <c r="J166" s="139">
        <f t="shared" si="34"/>
        <v>157</v>
      </c>
      <c r="K166" s="145"/>
      <c r="L166" s="144"/>
      <c r="M166" s="142"/>
      <c r="N166" s="142"/>
      <c r="O166" s="143"/>
      <c r="Z166" s="151">
        <v>38587</v>
      </c>
      <c r="AA166" s="152">
        <v>6.3</v>
      </c>
      <c r="AB166" s="1"/>
      <c r="AC166" s="146"/>
    </row>
    <row r="167" spans="1:29" ht="15" customHeight="1">
      <c r="A167" s="2"/>
      <c r="B167" s="59">
        <v>158</v>
      </c>
      <c r="C167" s="56">
        <f>IF('Deviza-Kölcsön elszámolása'!C167="","",'Deviza-Kölcsön elszámolása'!C167)</f>
      </c>
      <c r="D167" s="115">
        <f>IF('Deviza-Kölcsön elszámolása'!D167="","",'Deviza-Kölcsön elszámolása'!D167)</f>
      </c>
      <c r="E167" s="54">
        <f t="shared" si="35"/>
      </c>
      <c r="F167" s="104"/>
      <c r="G167" s="56">
        <f t="shared" si="31"/>
      </c>
      <c r="H167" s="57">
        <f t="shared" si="32"/>
      </c>
      <c r="I167" s="56">
        <f t="shared" si="33"/>
      </c>
      <c r="J167" s="139">
        <f t="shared" si="34"/>
        <v>158</v>
      </c>
      <c r="K167" s="145"/>
      <c r="L167" s="144"/>
      <c r="M167" s="142"/>
      <c r="N167" s="142"/>
      <c r="O167" s="143"/>
      <c r="Z167" s="151">
        <v>38588</v>
      </c>
      <c r="AA167" s="152">
        <v>6.27</v>
      </c>
      <c r="AB167" s="1"/>
      <c r="AC167" s="146"/>
    </row>
    <row r="168" spans="1:29" ht="15" customHeight="1">
      <c r="A168" s="2"/>
      <c r="B168" s="59">
        <v>159</v>
      </c>
      <c r="C168" s="56">
        <f>IF('Deviza-Kölcsön elszámolása'!C168="","",'Deviza-Kölcsön elszámolása'!C168)</f>
      </c>
      <c r="D168" s="115">
        <f>IF('Deviza-Kölcsön elszámolása'!D168="","",'Deviza-Kölcsön elszámolása'!D168)</f>
      </c>
      <c r="E168" s="54">
        <f t="shared" si="35"/>
      </c>
      <c r="F168" s="104"/>
      <c r="G168" s="56">
        <f t="shared" si="31"/>
      </c>
      <c r="H168" s="57">
        <f t="shared" si="32"/>
      </c>
      <c r="I168" s="56">
        <f t="shared" si="33"/>
      </c>
      <c r="J168" s="139">
        <f t="shared" si="34"/>
        <v>159</v>
      </c>
      <c r="K168" s="145"/>
      <c r="L168" s="144"/>
      <c r="M168" s="142"/>
      <c r="N168" s="142"/>
      <c r="O168" s="143"/>
      <c r="Z168" s="151">
        <v>38589</v>
      </c>
      <c r="AA168" s="152">
        <v>6.25</v>
      </c>
      <c r="AB168" s="1"/>
      <c r="AC168" s="146"/>
    </row>
    <row r="169" spans="1:29" ht="15" customHeight="1">
      <c r="A169" s="2"/>
      <c r="B169" s="59">
        <v>160</v>
      </c>
      <c r="C169" s="56">
        <f>IF('Deviza-Kölcsön elszámolása'!C169="","",'Deviza-Kölcsön elszámolása'!C169)</f>
      </c>
      <c r="D169" s="115">
        <f>IF('Deviza-Kölcsön elszámolása'!D169="","",'Deviza-Kölcsön elszámolása'!D169)</f>
      </c>
      <c r="E169" s="54">
        <f t="shared" si="35"/>
      </c>
      <c r="F169" s="104"/>
      <c r="G169" s="56">
        <f t="shared" si="31"/>
      </c>
      <c r="H169" s="57">
        <f t="shared" si="32"/>
      </c>
      <c r="I169" s="56">
        <f t="shared" si="33"/>
      </c>
      <c r="J169" s="139">
        <f t="shared" si="34"/>
        <v>160</v>
      </c>
      <c r="K169" s="145"/>
      <c r="L169" s="144"/>
      <c r="M169" s="142"/>
      <c r="N169" s="142"/>
      <c r="O169" s="143"/>
      <c r="Z169" s="151">
        <v>38590</v>
      </c>
      <c r="AA169" s="152">
        <v>6.26</v>
      </c>
      <c r="AB169" s="1"/>
      <c r="AC169" s="146"/>
    </row>
    <row r="170" spans="1:29" ht="15" customHeight="1">
      <c r="A170" s="2"/>
      <c r="B170" s="59">
        <v>161</v>
      </c>
      <c r="C170" s="56">
        <f>IF('Deviza-Kölcsön elszámolása'!C170="","",'Deviza-Kölcsön elszámolása'!C170)</f>
      </c>
      <c r="D170" s="115">
        <f>IF('Deviza-Kölcsön elszámolása'!D170="","",'Deviza-Kölcsön elszámolása'!D170)</f>
      </c>
      <c r="E170" s="54">
        <f t="shared" si="35"/>
      </c>
      <c r="F170" s="104"/>
      <c r="G170" s="56">
        <f t="shared" si="31"/>
      </c>
      <c r="H170" s="57">
        <f t="shared" si="32"/>
      </c>
      <c r="I170" s="56">
        <f t="shared" si="33"/>
      </c>
      <c r="J170" s="139">
        <f t="shared" si="34"/>
        <v>161</v>
      </c>
      <c r="K170" s="145"/>
      <c r="L170" s="144"/>
      <c r="M170" s="142"/>
      <c r="N170" s="142"/>
      <c r="O170" s="143"/>
      <c r="Z170" s="151">
        <v>38593</v>
      </c>
      <c r="AA170" s="152">
        <v>6.27</v>
      </c>
      <c r="AB170" s="1"/>
      <c r="AC170" s="146"/>
    </row>
    <row r="171" spans="1:29" ht="15" customHeight="1">
      <c r="A171" s="2"/>
      <c r="B171" s="59">
        <v>162</v>
      </c>
      <c r="C171" s="56">
        <f>IF('Deviza-Kölcsön elszámolása'!C171="","",'Deviza-Kölcsön elszámolása'!C171)</f>
      </c>
      <c r="D171" s="115">
        <f>IF('Deviza-Kölcsön elszámolása'!D171="","",'Deviza-Kölcsön elszámolása'!D171)</f>
      </c>
      <c r="E171" s="54">
        <f t="shared" si="35"/>
      </c>
      <c r="F171" s="104"/>
      <c r="G171" s="56">
        <f t="shared" si="31"/>
      </c>
      <c r="H171" s="57">
        <f t="shared" si="32"/>
      </c>
      <c r="I171" s="56">
        <f t="shared" si="33"/>
      </c>
      <c r="J171" s="139">
        <f t="shared" si="34"/>
        <v>162</v>
      </c>
      <c r="K171" s="145"/>
      <c r="L171" s="144"/>
      <c r="M171" s="142"/>
      <c r="N171" s="142"/>
      <c r="O171" s="143"/>
      <c r="Z171" s="151">
        <v>38594</v>
      </c>
      <c r="AA171" s="152">
        <v>6.25</v>
      </c>
      <c r="AB171" s="1"/>
      <c r="AC171" s="146"/>
    </row>
    <row r="172" spans="1:29" ht="15" customHeight="1">
      <c r="A172" s="2"/>
      <c r="B172" s="59">
        <v>163</v>
      </c>
      <c r="C172" s="56">
        <f>IF('Deviza-Kölcsön elszámolása'!C172="","",'Deviza-Kölcsön elszámolása'!C172)</f>
      </c>
      <c r="D172" s="115">
        <f>IF('Deviza-Kölcsön elszámolása'!D172="","",'Deviza-Kölcsön elszámolása'!D172)</f>
      </c>
      <c r="E172" s="54">
        <f t="shared" si="35"/>
      </c>
      <c r="F172" s="104"/>
      <c r="G172" s="56">
        <f t="shared" si="31"/>
      </c>
      <c r="H172" s="57">
        <f t="shared" si="32"/>
      </c>
      <c r="I172" s="56">
        <f t="shared" si="33"/>
      </c>
      <c r="J172" s="139">
        <f t="shared" si="34"/>
        <v>163</v>
      </c>
      <c r="K172" s="145"/>
      <c r="L172" s="144"/>
      <c r="M172" s="142"/>
      <c r="N172" s="142"/>
      <c r="O172" s="143"/>
      <c r="Z172" s="151">
        <v>38595</v>
      </c>
      <c r="AA172" s="152">
        <v>6.25</v>
      </c>
      <c r="AB172" s="1"/>
      <c r="AC172" s="146"/>
    </row>
    <row r="173" spans="1:29" ht="15" customHeight="1">
      <c r="A173" s="2"/>
      <c r="B173" s="59">
        <v>164</v>
      </c>
      <c r="C173" s="56">
        <f>IF('Deviza-Kölcsön elszámolása'!C173="","",'Deviza-Kölcsön elszámolása'!C173)</f>
      </c>
      <c r="D173" s="115">
        <f>IF('Deviza-Kölcsön elszámolása'!D173="","",'Deviza-Kölcsön elszámolása'!D173)</f>
      </c>
      <c r="E173" s="54">
        <f t="shared" si="35"/>
      </c>
      <c r="F173" s="104"/>
      <c r="G173" s="56">
        <f aca="true" t="shared" si="36" ref="G173:G236">IF(C173="","",I172*F173*E173/365)</f>
      </c>
      <c r="H173" s="57">
        <f aca="true" t="shared" si="37" ref="H173:H236">IF(C173="","",C173-G173)</f>
      </c>
      <c r="I173" s="56">
        <f aca="true" t="shared" si="38" ref="I173:I236">IF(C173="","",I172-H173)</f>
      </c>
      <c r="J173" s="139">
        <f aca="true" t="shared" si="39" ref="J173:J236">B173</f>
        <v>164</v>
      </c>
      <c r="K173" s="145"/>
      <c r="L173" s="144"/>
      <c r="M173" s="142"/>
      <c r="N173" s="142"/>
      <c r="O173" s="143"/>
      <c r="Z173" s="151">
        <v>38596</v>
      </c>
      <c r="AA173" s="152">
        <v>6.25</v>
      </c>
      <c r="AB173" s="1"/>
      <c r="AC173" s="146"/>
    </row>
    <row r="174" spans="1:29" ht="15" customHeight="1">
      <c r="A174" s="2"/>
      <c r="B174" s="59">
        <v>165</v>
      </c>
      <c r="C174" s="56">
        <f>IF('Deviza-Kölcsön elszámolása'!C174="","",'Deviza-Kölcsön elszámolása'!C174)</f>
      </c>
      <c r="D174" s="115">
        <f>IF('Deviza-Kölcsön elszámolása'!D174="","",'Deviza-Kölcsön elszámolása'!D174)</f>
      </c>
      <c r="E174" s="54">
        <f t="shared" si="35"/>
      </c>
      <c r="F174" s="104"/>
      <c r="G174" s="56">
        <f t="shared" si="36"/>
      </c>
      <c r="H174" s="57">
        <f t="shared" si="37"/>
      </c>
      <c r="I174" s="56">
        <f t="shared" si="38"/>
      </c>
      <c r="J174" s="139">
        <f t="shared" si="39"/>
        <v>165</v>
      </c>
      <c r="K174" s="145"/>
      <c r="L174" s="144"/>
      <c r="M174" s="142"/>
      <c r="N174" s="142"/>
      <c r="O174" s="143"/>
      <c r="Z174" s="151">
        <v>38597</v>
      </c>
      <c r="AA174" s="152">
        <v>6.24</v>
      </c>
      <c r="AB174" s="1"/>
      <c r="AC174" s="146"/>
    </row>
    <row r="175" spans="1:29" ht="15" customHeight="1">
      <c r="A175" s="2"/>
      <c r="B175" s="59">
        <v>166</v>
      </c>
      <c r="C175" s="56">
        <f>IF('Deviza-Kölcsön elszámolása'!C175="","",'Deviza-Kölcsön elszámolása'!C175)</f>
      </c>
      <c r="D175" s="115">
        <f>IF('Deviza-Kölcsön elszámolása'!D175="","",'Deviza-Kölcsön elszámolása'!D175)</f>
      </c>
      <c r="E175" s="54">
        <f t="shared" si="35"/>
      </c>
      <c r="F175" s="104"/>
      <c r="G175" s="56">
        <f t="shared" si="36"/>
      </c>
      <c r="H175" s="57">
        <f t="shared" si="37"/>
      </c>
      <c r="I175" s="56">
        <f t="shared" si="38"/>
      </c>
      <c r="J175" s="139">
        <f t="shared" si="39"/>
        <v>166</v>
      </c>
      <c r="K175" s="145"/>
      <c r="L175" s="144"/>
      <c r="M175" s="142"/>
      <c r="N175" s="142"/>
      <c r="O175" s="143"/>
      <c r="Z175" s="151">
        <v>38600</v>
      </c>
      <c r="AA175" s="152">
        <v>6.23</v>
      </c>
      <c r="AB175" s="1"/>
      <c r="AC175" s="146"/>
    </row>
    <row r="176" spans="1:29" ht="15" customHeight="1">
      <c r="A176" s="2"/>
      <c r="B176" s="59">
        <v>167</v>
      </c>
      <c r="C176" s="56">
        <f>IF('Deviza-Kölcsön elszámolása'!C176="","",'Deviza-Kölcsön elszámolása'!C176)</f>
      </c>
      <c r="D176" s="115">
        <f>IF('Deviza-Kölcsön elszámolása'!D176="","",'Deviza-Kölcsön elszámolása'!D176)</f>
      </c>
      <c r="E176" s="54">
        <f t="shared" si="35"/>
      </c>
      <c r="F176" s="104"/>
      <c r="G176" s="56">
        <f t="shared" si="36"/>
      </c>
      <c r="H176" s="57">
        <f t="shared" si="37"/>
      </c>
      <c r="I176" s="56">
        <f t="shared" si="38"/>
      </c>
      <c r="J176" s="139">
        <f t="shared" si="39"/>
        <v>167</v>
      </c>
      <c r="K176" s="145"/>
      <c r="L176" s="144"/>
      <c r="M176" s="142"/>
      <c r="N176" s="142"/>
      <c r="O176" s="143"/>
      <c r="Z176" s="151">
        <v>38601</v>
      </c>
      <c r="AA176" s="152">
        <v>6.2</v>
      </c>
      <c r="AB176" s="1"/>
      <c r="AC176" s="146"/>
    </row>
    <row r="177" spans="1:29" ht="15" customHeight="1">
      <c r="A177" s="2"/>
      <c r="B177" s="59">
        <v>168</v>
      </c>
      <c r="C177" s="56">
        <f>IF('Deviza-Kölcsön elszámolása'!C177="","",'Deviza-Kölcsön elszámolása'!C177)</f>
      </c>
      <c r="D177" s="115">
        <f>IF('Deviza-Kölcsön elszámolása'!D177="","",'Deviza-Kölcsön elszámolása'!D177)</f>
      </c>
      <c r="E177" s="54">
        <f t="shared" si="35"/>
      </c>
      <c r="F177" s="104"/>
      <c r="G177" s="56">
        <f t="shared" si="36"/>
      </c>
      <c r="H177" s="57">
        <f t="shared" si="37"/>
      </c>
      <c r="I177" s="56">
        <f t="shared" si="38"/>
      </c>
      <c r="J177" s="139">
        <f t="shared" si="39"/>
        <v>168</v>
      </c>
      <c r="K177" s="145"/>
      <c r="L177" s="144"/>
      <c r="M177" s="142"/>
      <c r="N177" s="142"/>
      <c r="O177" s="143"/>
      <c r="Z177" s="151">
        <v>38602</v>
      </c>
      <c r="AA177" s="152">
        <v>6.21</v>
      </c>
      <c r="AB177" s="1"/>
      <c r="AC177" s="146"/>
    </row>
    <row r="178" spans="1:29" ht="15" customHeight="1">
      <c r="A178" s="2"/>
      <c r="B178" s="59">
        <v>169</v>
      </c>
      <c r="C178" s="56">
        <f>IF('Deviza-Kölcsön elszámolása'!C178="","",'Deviza-Kölcsön elszámolása'!C178)</f>
      </c>
      <c r="D178" s="115">
        <f>IF('Deviza-Kölcsön elszámolása'!D178="","",'Deviza-Kölcsön elszámolása'!D178)</f>
      </c>
      <c r="E178" s="54">
        <f t="shared" si="35"/>
      </c>
      <c r="F178" s="104"/>
      <c r="G178" s="56">
        <f t="shared" si="36"/>
      </c>
      <c r="H178" s="57">
        <f t="shared" si="37"/>
      </c>
      <c r="I178" s="56">
        <f t="shared" si="38"/>
      </c>
      <c r="J178" s="139">
        <f t="shared" si="39"/>
        <v>169</v>
      </c>
      <c r="K178" s="145"/>
      <c r="L178" s="144"/>
      <c r="M178" s="142"/>
      <c r="N178" s="142"/>
      <c r="O178" s="143"/>
      <c r="Z178" s="151">
        <v>38603</v>
      </c>
      <c r="AA178" s="152">
        <v>6.2</v>
      </c>
      <c r="AB178" s="1"/>
      <c r="AC178" s="146"/>
    </row>
    <row r="179" spans="1:29" ht="15" customHeight="1">
      <c r="A179" s="2"/>
      <c r="B179" s="59">
        <v>170</v>
      </c>
      <c r="C179" s="56">
        <f>IF('Deviza-Kölcsön elszámolása'!C179="","",'Deviza-Kölcsön elszámolása'!C179)</f>
      </c>
      <c r="D179" s="115">
        <f>IF('Deviza-Kölcsön elszámolása'!D179="","",'Deviza-Kölcsön elszámolása'!D179)</f>
      </c>
      <c r="E179" s="54">
        <f t="shared" si="35"/>
      </c>
      <c r="F179" s="104"/>
      <c r="G179" s="56">
        <f t="shared" si="36"/>
      </c>
      <c r="H179" s="57">
        <f t="shared" si="37"/>
      </c>
      <c r="I179" s="56">
        <f t="shared" si="38"/>
      </c>
      <c r="J179" s="139">
        <f t="shared" si="39"/>
        <v>170</v>
      </c>
      <c r="K179" s="145"/>
      <c r="L179" s="144"/>
      <c r="M179" s="142"/>
      <c r="N179" s="142"/>
      <c r="O179" s="143"/>
      <c r="Z179" s="151">
        <v>38604</v>
      </c>
      <c r="AA179" s="152">
        <v>6.2</v>
      </c>
      <c r="AB179" s="1"/>
      <c r="AC179" s="146"/>
    </row>
    <row r="180" spans="1:29" ht="15" customHeight="1">
      <c r="A180" s="2"/>
      <c r="B180" s="59">
        <v>171</v>
      </c>
      <c r="C180" s="56">
        <f>IF('Deviza-Kölcsön elszámolása'!C180="","",'Deviza-Kölcsön elszámolása'!C180)</f>
      </c>
      <c r="D180" s="115">
        <f>IF('Deviza-Kölcsön elszámolása'!D180="","",'Deviza-Kölcsön elszámolása'!D180)</f>
      </c>
      <c r="E180" s="54">
        <f t="shared" si="35"/>
      </c>
      <c r="F180" s="104"/>
      <c r="G180" s="56">
        <f t="shared" si="36"/>
      </c>
      <c r="H180" s="57">
        <f t="shared" si="37"/>
      </c>
      <c r="I180" s="56">
        <f t="shared" si="38"/>
      </c>
      <c r="J180" s="139">
        <f t="shared" si="39"/>
        <v>171</v>
      </c>
      <c r="K180" s="145"/>
      <c r="L180" s="144"/>
      <c r="M180" s="142"/>
      <c r="N180" s="142"/>
      <c r="O180" s="143"/>
      <c r="Z180" s="151">
        <v>38607</v>
      </c>
      <c r="AA180" s="152">
        <v>6.18</v>
      </c>
      <c r="AB180" s="1"/>
      <c r="AC180" s="146"/>
    </row>
    <row r="181" spans="1:29" ht="15" customHeight="1">
      <c r="A181" s="2"/>
      <c r="B181" s="59">
        <v>172</v>
      </c>
      <c r="C181" s="56">
        <f>IF('Deviza-Kölcsön elszámolása'!C181="","",'Deviza-Kölcsön elszámolása'!C181)</f>
      </c>
      <c r="D181" s="115">
        <f>IF('Deviza-Kölcsön elszámolása'!D181="","",'Deviza-Kölcsön elszámolása'!D181)</f>
      </c>
      <c r="E181" s="54">
        <f t="shared" si="35"/>
      </c>
      <c r="F181" s="104"/>
      <c r="G181" s="56">
        <f t="shared" si="36"/>
      </c>
      <c r="H181" s="57">
        <f t="shared" si="37"/>
      </c>
      <c r="I181" s="56">
        <f t="shared" si="38"/>
      </c>
      <c r="J181" s="139">
        <f t="shared" si="39"/>
        <v>172</v>
      </c>
      <c r="K181" s="145"/>
      <c r="L181" s="144"/>
      <c r="M181" s="142"/>
      <c r="N181" s="142"/>
      <c r="O181" s="143"/>
      <c r="Z181" s="151">
        <v>38608</v>
      </c>
      <c r="AA181" s="152">
        <v>6.12</v>
      </c>
      <c r="AB181" s="1"/>
      <c r="AC181" s="146"/>
    </row>
    <row r="182" spans="1:29" ht="15" customHeight="1">
      <c r="A182" s="2"/>
      <c r="B182" s="59">
        <v>173</v>
      </c>
      <c r="C182" s="56">
        <f>IF('Deviza-Kölcsön elszámolása'!C182="","",'Deviza-Kölcsön elszámolása'!C182)</f>
      </c>
      <c r="D182" s="115">
        <f>IF('Deviza-Kölcsön elszámolása'!D182="","",'Deviza-Kölcsön elszámolása'!D182)</f>
      </c>
      <c r="E182" s="54">
        <f t="shared" si="35"/>
      </c>
      <c r="F182" s="104"/>
      <c r="G182" s="56">
        <f t="shared" si="36"/>
      </c>
      <c r="H182" s="57">
        <f t="shared" si="37"/>
      </c>
      <c r="I182" s="56">
        <f t="shared" si="38"/>
      </c>
      <c r="J182" s="139">
        <f t="shared" si="39"/>
        <v>173</v>
      </c>
      <c r="K182" s="145"/>
      <c r="L182" s="144"/>
      <c r="M182" s="142"/>
      <c r="N182" s="142"/>
      <c r="O182" s="143"/>
      <c r="Z182" s="151">
        <v>38609</v>
      </c>
      <c r="AA182" s="152">
        <v>6.1</v>
      </c>
      <c r="AB182" s="1"/>
      <c r="AC182" s="146"/>
    </row>
    <row r="183" spans="1:29" ht="15" customHeight="1">
      <c r="A183" s="2"/>
      <c r="B183" s="59">
        <v>174</v>
      </c>
      <c r="C183" s="56">
        <f>IF('Deviza-Kölcsön elszámolása'!C183="","",'Deviza-Kölcsön elszámolása'!C183)</f>
      </c>
      <c r="D183" s="115">
        <f>IF('Deviza-Kölcsön elszámolása'!D183="","",'Deviza-Kölcsön elszámolása'!D183)</f>
      </c>
      <c r="E183" s="54">
        <f t="shared" si="35"/>
      </c>
      <c r="F183" s="104"/>
      <c r="G183" s="56">
        <f t="shared" si="36"/>
      </c>
      <c r="H183" s="57">
        <f t="shared" si="37"/>
      </c>
      <c r="I183" s="56">
        <f t="shared" si="38"/>
      </c>
      <c r="J183" s="139">
        <f t="shared" si="39"/>
        <v>174</v>
      </c>
      <c r="K183" s="145"/>
      <c r="L183" s="144"/>
      <c r="M183" s="142"/>
      <c r="N183" s="142"/>
      <c r="O183" s="143"/>
      <c r="Z183" s="151">
        <v>38610</v>
      </c>
      <c r="AA183" s="152">
        <v>6.1</v>
      </c>
      <c r="AB183" s="1"/>
      <c r="AC183" s="146"/>
    </row>
    <row r="184" spans="1:29" ht="15" customHeight="1">
      <c r="A184" s="2"/>
      <c r="B184" s="59">
        <v>175</v>
      </c>
      <c r="C184" s="56">
        <f>IF('Deviza-Kölcsön elszámolása'!C184="","",'Deviza-Kölcsön elszámolása'!C184)</f>
      </c>
      <c r="D184" s="115">
        <f>IF('Deviza-Kölcsön elszámolása'!D184="","",'Deviza-Kölcsön elszámolása'!D184)</f>
      </c>
      <c r="E184" s="54">
        <f t="shared" si="35"/>
      </c>
      <c r="F184" s="104"/>
      <c r="G184" s="56">
        <f t="shared" si="36"/>
      </c>
      <c r="H184" s="57">
        <f t="shared" si="37"/>
      </c>
      <c r="I184" s="56">
        <f t="shared" si="38"/>
      </c>
      <c r="J184" s="139">
        <f t="shared" si="39"/>
        <v>175</v>
      </c>
      <c r="K184" s="145"/>
      <c r="L184" s="144"/>
      <c r="M184" s="142"/>
      <c r="N184" s="142"/>
      <c r="O184" s="143"/>
      <c r="Z184" s="151">
        <v>38611</v>
      </c>
      <c r="AA184" s="152">
        <v>6.09</v>
      </c>
      <c r="AB184" s="1"/>
      <c r="AC184" s="146"/>
    </row>
    <row r="185" spans="1:29" ht="15" customHeight="1">
      <c r="A185" s="2"/>
      <c r="B185" s="59">
        <v>176</v>
      </c>
      <c r="C185" s="56">
        <f>IF('Deviza-Kölcsön elszámolása'!C185="","",'Deviza-Kölcsön elszámolása'!C185)</f>
      </c>
      <c r="D185" s="115">
        <f>IF('Deviza-Kölcsön elszámolása'!D185="","",'Deviza-Kölcsön elszámolása'!D185)</f>
      </c>
      <c r="E185" s="54">
        <f t="shared" si="35"/>
      </c>
      <c r="F185" s="104"/>
      <c r="G185" s="56">
        <f t="shared" si="36"/>
      </c>
      <c r="H185" s="57">
        <f t="shared" si="37"/>
      </c>
      <c r="I185" s="56">
        <f t="shared" si="38"/>
      </c>
      <c r="J185" s="139">
        <f t="shared" si="39"/>
        <v>176</v>
      </c>
      <c r="K185" s="145"/>
      <c r="L185" s="144"/>
      <c r="M185" s="142"/>
      <c r="N185" s="142"/>
      <c r="O185" s="143"/>
      <c r="Z185" s="151">
        <v>38614</v>
      </c>
      <c r="AA185" s="152">
        <v>6.05</v>
      </c>
      <c r="AB185" s="1"/>
      <c r="AC185" s="146"/>
    </row>
    <row r="186" spans="1:29" ht="15" customHeight="1">
      <c r="A186" s="2"/>
      <c r="B186" s="59">
        <v>177</v>
      </c>
      <c r="C186" s="56">
        <f>IF('Deviza-Kölcsön elszámolása'!C186="","",'Deviza-Kölcsön elszámolása'!C186)</f>
      </c>
      <c r="D186" s="115">
        <f>IF('Deviza-Kölcsön elszámolása'!D186="","",'Deviza-Kölcsön elszámolása'!D186)</f>
      </c>
      <c r="E186" s="54">
        <f t="shared" si="35"/>
      </c>
      <c r="F186" s="104"/>
      <c r="G186" s="56">
        <f t="shared" si="36"/>
      </c>
      <c r="H186" s="57">
        <f t="shared" si="37"/>
      </c>
      <c r="I186" s="56">
        <f t="shared" si="38"/>
      </c>
      <c r="J186" s="139">
        <f t="shared" si="39"/>
        <v>177</v>
      </c>
      <c r="K186" s="145"/>
      <c r="L186" s="144"/>
      <c r="M186" s="142"/>
      <c r="N186" s="142"/>
      <c r="O186" s="143"/>
      <c r="Z186" s="151">
        <v>38615</v>
      </c>
      <c r="AA186" s="152">
        <v>6.05</v>
      </c>
      <c r="AB186" s="1"/>
      <c r="AC186" s="146"/>
    </row>
    <row r="187" spans="1:29" ht="15" customHeight="1">
      <c r="A187" s="2"/>
      <c r="B187" s="59">
        <v>178</v>
      </c>
      <c r="C187" s="56">
        <f>IF('Deviza-Kölcsön elszámolása'!C187="","",'Deviza-Kölcsön elszámolása'!C187)</f>
      </c>
      <c r="D187" s="115">
        <f>IF('Deviza-Kölcsön elszámolása'!D187="","",'Deviza-Kölcsön elszámolása'!D187)</f>
      </c>
      <c r="E187" s="54">
        <f t="shared" si="35"/>
      </c>
      <c r="F187" s="104"/>
      <c r="G187" s="56">
        <f t="shared" si="36"/>
      </c>
      <c r="H187" s="57">
        <f t="shared" si="37"/>
      </c>
      <c r="I187" s="56">
        <f t="shared" si="38"/>
      </c>
      <c r="J187" s="139">
        <f t="shared" si="39"/>
        <v>178</v>
      </c>
      <c r="K187" s="145"/>
      <c r="L187" s="144"/>
      <c r="M187" s="142"/>
      <c r="N187" s="142"/>
      <c r="O187" s="143"/>
      <c r="Z187" s="151">
        <v>38616</v>
      </c>
      <c r="AA187" s="152">
        <v>6.05</v>
      </c>
      <c r="AB187" s="1"/>
      <c r="AC187" s="146"/>
    </row>
    <row r="188" spans="1:29" ht="15" customHeight="1">
      <c r="A188" s="2"/>
      <c r="B188" s="59">
        <v>179</v>
      </c>
      <c r="C188" s="56">
        <f>IF('Deviza-Kölcsön elszámolása'!C188="","",'Deviza-Kölcsön elszámolása'!C188)</f>
      </c>
      <c r="D188" s="115">
        <f>IF('Deviza-Kölcsön elszámolása'!D188="","",'Deviza-Kölcsön elszámolása'!D188)</f>
      </c>
      <c r="E188" s="54">
        <f t="shared" si="35"/>
      </c>
      <c r="F188" s="104"/>
      <c r="G188" s="56">
        <f t="shared" si="36"/>
      </c>
      <c r="H188" s="57">
        <f t="shared" si="37"/>
      </c>
      <c r="I188" s="56">
        <f t="shared" si="38"/>
      </c>
      <c r="J188" s="139">
        <f t="shared" si="39"/>
        <v>179</v>
      </c>
      <c r="K188" s="145"/>
      <c r="L188" s="144"/>
      <c r="M188" s="142"/>
      <c r="N188" s="142"/>
      <c r="O188" s="143"/>
      <c r="Z188" s="151">
        <v>38617</v>
      </c>
      <c r="AA188" s="152">
        <v>6.15</v>
      </c>
      <c r="AB188" s="1"/>
      <c r="AC188" s="146"/>
    </row>
    <row r="189" spans="1:29" ht="15" customHeight="1">
      <c r="A189" s="2"/>
      <c r="B189" s="59">
        <v>180</v>
      </c>
      <c r="C189" s="56">
        <f>IF('Deviza-Kölcsön elszámolása'!C189="","",'Deviza-Kölcsön elszámolása'!C189)</f>
      </c>
      <c r="D189" s="115">
        <f>IF('Deviza-Kölcsön elszámolása'!D189="","",'Deviza-Kölcsön elszámolása'!D189)</f>
      </c>
      <c r="E189" s="54">
        <f t="shared" si="35"/>
      </c>
      <c r="F189" s="104"/>
      <c r="G189" s="56">
        <f t="shared" si="36"/>
      </c>
      <c r="H189" s="57">
        <f t="shared" si="37"/>
      </c>
      <c r="I189" s="56">
        <f t="shared" si="38"/>
      </c>
      <c r="J189" s="139">
        <f t="shared" si="39"/>
        <v>180</v>
      </c>
      <c r="K189" s="145"/>
      <c r="L189" s="144"/>
      <c r="M189" s="142"/>
      <c r="N189" s="142"/>
      <c r="O189" s="143"/>
      <c r="Z189" s="151">
        <v>38618</v>
      </c>
      <c r="AA189" s="152">
        <v>6.14</v>
      </c>
      <c r="AB189" s="1"/>
      <c r="AC189" s="146"/>
    </row>
    <row r="190" spans="1:29" ht="15" customHeight="1">
      <c r="A190" s="2"/>
      <c r="B190" s="59">
        <v>181</v>
      </c>
      <c r="C190" s="56">
        <f>IF('Deviza-Kölcsön elszámolása'!C190="","",'Deviza-Kölcsön elszámolása'!C190)</f>
      </c>
      <c r="D190" s="115">
        <f>IF('Deviza-Kölcsön elszámolása'!D190="","",'Deviza-Kölcsön elszámolása'!D190)</f>
      </c>
      <c r="E190" s="54">
        <f t="shared" si="35"/>
      </c>
      <c r="F190" s="104"/>
      <c r="G190" s="56">
        <f t="shared" si="36"/>
      </c>
      <c r="H190" s="57">
        <f t="shared" si="37"/>
      </c>
      <c r="I190" s="56">
        <f t="shared" si="38"/>
      </c>
      <c r="J190" s="139">
        <f t="shared" si="39"/>
        <v>181</v>
      </c>
      <c r="K190" s="145"/>
      <c r="L190" s="144"/>
      <c r="M190" s="142"/>
      <c r="N190" s="142"/>
      <c r="O190" s="143"/>
      <c r="Z190" s="151">
        <v>38621</v>
      </c>
      <c r="AA190" s="152">
        <v>6.1</v>
      </c>
      <c r="AB190" s="1"/>
      <c r="AC190" s="146"/>
    </row>
    <row r="191" spans="1:29" ht="15" customHeight="1">
      <c r="A191" s="2"/>
      <c r="B191" s="59">
        <v>182</v>
      </c>
      <c r="C191" s="56">
        <f>IF('Deviza-Kölcsön elszámolása'!C191="","",'Deviza-Kölcsön elszámolása'!C191)</f>
      </c>
      <c r="D191" s="115">
        <f>IF('Deviza-Kölcsön elszámolása'!D191="","",'Deviza-Kölcsön elszámolása'!D191)</f>
      </c>
      <c r="E191" s="54">
        <f t="shared" si="35"/>
      </c>
      <c r="F191" s="104"/>
      <c r="G191" s="56">
        <f t="shared" si="36"/>
      </c>
      <c r="H191" s="57">
        <f t="shared" si="37"/>
      </c>
      <c r="I191" s="56">
        <f t="shared" si="38"/>
      </c>
      <c r="J191" s="139">
        <f t="shared" si="39"/>
        <v>182</v>
      </c>
      <c r="K191" s="145"/>
      <c r="L191" s="144"/>
      <c r="M191" s="142"/>
      <c r="N191" s="142"/>
      <c r="O191" s="143"/>
      <c r="Z191" s="151">
        <v>38622</v>
      </c>
      <c r="AA191" s="152">
        <v>6.09</v>
      </c>
      <c r="AB191" s="1"/>
      <c r="AC191" s="146"/>
    </row>
    <row r="192" spans="1:29" ht="15" customHeight="1">
      <c r="A192" s="2"/>
      <c r="B192" s="59">
        <v>183</v>
      </c>
      <c r="C192" s="56">
        <f>IF('Deviza-Kölcsön elszámolása'!C192="","",'Deviza-Kölcsön elszámolása'!C192)</f>
      </c>
      <c r="D192" s="115">
        <f>IF('Deviza-Kölcsön elszámolása'!D192="","",'Deviza-Kölcsön elszámolása'!D192)</f>
      </c>
      <c r="E192" s="54">
        <f t="shared" si="35"/>
      </c>
      <c r="F192" s="104"/>
      <c r="G192" s="56">
        <f t="shared" si="36"/>
      </c>
      <c r="H192" s="57">
        <f t="shared" si="37"/>
      </c>
      <c r="I192" s="56">
        <f t="shared" si="38"/>
      </c>
      <c r="J192" s="139">
        <f t="shared" si="39"/>
        <v>183</v>
      </c>
      <c r="K192" s="145"/>
      <c r="L192" s="144"/>
      <c r="M192" s="142"/>
      <c r="N192" s="142"/>
      <c r="O192" s="143"/>
      <c r="Z192" s="151">
        <v>38623</v>
      </c>
      <c r="AA192" s="152">
        <v>6.01</v>
      </c>
      <c r="AB192" s="1"/>
      <c r="AC192" s="146"/>
    </row>
    <row r="193" spans="1:29" ht="15" customHeight="1">
      <c r="A193" s="2"/>
      <c r="B193" s="59">
        <v>184</v>
      </c>
      <c r="C193" s="56">
        <f>IF('Deviza-Kölcsön elszámolása'!C193="","",'Deviza-Kölcsön elszámolása'!C193)</f>
      </c>
      <c r="D193" s="115">
        <f>IF('Deviza-Kölcsön elszámolása'!D193="","",'Deviza-Kölcsön elszámolása'!D193)</f>
      </c>
      <c r="E193" s="54">
        <f t="shared" si="35"/>
      </c>
      <c r="F193" s="104"/>
      <c r="G193" s="56">
        <f t="shared" si="36"/>
      </c>
      <c r="H193" s="57">
        <f t="shared" si="37"/>
      </c>
      <c r="I193" s="56">
        <f t="shared" si="38"/>
      </c>
      <c r="J193" s="139">
        <f t="shared" si="39"/>
        <v>184</v>
      </c>
      <c r="K193" s="145"/>
      <c r="L193" s="144"/>
      <c r="M193" s="142"/>
      <c r="N193" s="142"/>
      <c r="O193" s="143"/>
      <c r="Z193" s="151">
        <v>38624</v>
      </c>
      <c r="AA193" s="152">
        <v>6.06</v>
      </c>
      <c r="AB193" s="1"/>
      <c r="AC193" s="146"/>
    </row>
    <row r="194" spans="1:29" ht="15" customHeight="1">
      <c r="A194" s="2"/>
      <c r="B194" s="59">
        <v>185</v>
      </c>
      <c r="C194" s="56">
        <f>IF('Deviza-Kölcsön elszámolása'!C194="","",'Deviza-Kölcsön elszámolása'!C194)</f>
      </c>
      <c r="D194" s="115">
        <f>IF('Deviza-Kölcsön elszámolása'!D194="","",'Deviza-Kölcsön elszámolása'!D194)</f>
      </c>
      <c r="E194" s="54">
        <f t="shared" si="35"/>
      </c>
      <c r="F194" s="104"/>
      <c r="G194" s="56">
        <f t="shared" si="36"/>
      </c>
      <c r="H194" s="57">
        <f t="shared" si="37"/>
      </c>
      <c r="I194" s="56">
        <f t="shared" si="38"/>
      </c>
      <c r="J194" s="139">
        <f t="shared" si="39"/>
        <v>185</v>
      </c>
      <c r="K194" s="145"/>
      <c r="L194" s="144"/>
      <c r="M194" s="142"/>
      <c r="N194" s="142"/>
      <c r="O194" s="143"/>
      <c r="Z194" s="151">
        <v>38625</v>
      </c>
      <c r="AA194" s="152">
        <v>6.05</v>
      </c>
      <c r="AB194" s="1"/>
      <c r="AC194" s="146"/>
    </row>
    <row r="195" spans="1:29" ht="15" customHeight="1">
      <c r="A195" s="2"/>
      <c r="B195" s="59">
        <v>186</v>
      </c>
      <c r="C195" s="56">
        <f>IF('Deviza-Kölcsön elszámolása'!C195="","",'Deviza-Kölcsön elszámolása'!C195)</f>
      </c>
      <c r="D195" s="115">
        <f>IF('Deviza-Kölcsön elszámolása'!D195="","",'Deviza-Kölcsön elszámolása'!D195)</f>
      </c>
      <c r="E195" s="54">
        <f t="shared" si="35"/>
      </c>
      <c r="F195" s="104"/>
      <c r="G195" s="56">
        <f t="shared" si="36"/>
      </c>
      <c r="H195" s="57">
        <f t="shared" si="37"/>
      </c>
      <c r="I195" s="56">
        <f t="shared" si="38"/>
      </c>
      <c r="J195" s="139">
        <f t="shared" si="39"/>
        <v>186</v>
      </c>
      <c r="K195" s="145"/>
      <c r="L195" s="144"/>
      <c r="M195" s="142"/>
      <c r="N195" s="142"/>
      <c r="O195" s="143"/>
      <c r="Z195" s="151">
        <v>38628</v>
      </c>
      <c r="AA195" s="152">
        <v>6.05</v>
      </c>
      <c r="AB195" s="1"/>
      <c r="AC195" s="146"/>
    </row>
    <row r="196" spans="1:29" ht="15" customHeight="1">
      <c r="A196" s="2"/>
      <c r="B196" s="59">
        <v>187</v>
      </c>
      <c r="C196" s="56">
        <f>IF('Deviza-Kölcsön elszámolása'!C196="","",'Deviza-Kölcsön elszámolása'!C196)</f>
      </c>
      <c r="D196" s="115">
        <f>IF('Deviza-Kölcsön elszámolása'!D196="","",'Deviza-Kölcsön elszámolása'!D196)</f>
      </c>
      <c r="E196" s="54">
        <f t="shared" si="35"/>
      </c>
      <c r="F196" s="104"/>
      <c r="G196" s="56">
        <f t="shared" si="36"/>
      </c>
      <c r="H196" s="57">
        <f t="shared" si="37"/>
      </c>
      <c r="I196" s="56">
        <f t="shared" si="38"/>
      </c>
      <c r="J196" s="139">
        <f t="shared" si="39"/>
        <v>187</v>
      </c>
      <c r="K196" s="145"/>
      <c r="L196" s="144"/>
      <c r="M196" s="142"/>
      <c r="N196" s="142"/>
      <c r="O196" s="143"/>
      <c r="Z196" s="151">
        <v>38629</v>
      </c>
      <c r="AA196" s="152">
        <v>6.05</v>
      </c>
      <c r="AB196" s="1"/>
      <c r="AC196" s="146"/>
    </row>
    <row r="197" spans="1:29" ht="15" customHeight="1">
      <c r="A197" s="2"/>
      <c r="B197" s="59">
        <v>188</v>
      </c>
      <c r="C197" s="56">
        <f>IF('Deviza-Kölcsön elszámolása'!C197="","",'Deviza-Kölcsön elszámolása'!C197)</f>
      </c>
      <c r="D197" s="115">
        <f>IF('Deviza-Kölcsön elszámolása'!D197="","",'Deviza-Kölcsön elszámolása'!D197)</f>
      </c>
      <c r="E197" s="54">
        <f t="shared" si="35"/>
      </c>
      <c r="F197" s="104"/>
      <c r="G197" s="56">
        <f t="shared" si="36"/>
      </c>
      <c r="H197" s="57">
        <f t="shared" si="37"/>
      </c>
      <c r="I197" s="56">
        <f t="shared" si="38"/>
      </c>
      <c r="J197" s="139">
        <f t="shared" si="39"/>
        <v>188</v>
      </c>
      <c r="K197" s="145"/>
      <c r="L197" s="144"/>
      <c r="M197" s="142"/>
      <c r="N197" s="142"/>
      <c r="O197" s="143"/>
      <c r="Z197" s="151">
        <v>38630</v>
      </c>
      <c r="AA197" s="152">
        <v>6.05</v>
      </c>
      <c r="AB197" s="1"/>
      <c r="AC197" s="146"/>
    </row>
    <row r="198" spans="1:29" ht="15" customHeight="1">
      <c r="A198" s="2"/>
      <c r="B198" s="59">
        <v>189</v>
      </c>
      <c r="C198" s="56">
        <f>IF('Deviza-Kölcsön elszámolása'!C198="","",'Deviza-Kölcsön elszámolása'!C198)</f>
      </c>
      <c r="D198" s="115">
        <f>IF('Deviza-Kölcsön elszámolása'!D198="","",'Deviza-Kölcsön elszámolása'!D198)</f>
      </c>
      <c r="E198" s="54">
        <f t="shared" si="35"/>
      </c>
      <c r="F198" s="104"/>
      <c r="G198" s="56">
        <f t="shared" si="36"/>
      </c>
      <c r="H198" s="57">
        <f t="shared" si="37"/>
      </c>
      <c r="I198" s="56">
        <f t="shared" si="38"/>
      </c>
      <c r="J198" s="139">
        <f t="shared" si="39"/>
        <v>189</v>
      </c>
      <c r="K198" s="145"/>
      <c r="L198" s="144"/>
      <c r="M198" s="142"/>
      <c r="N198" s="142"/>
      <c r="O198" s="143"/>
      <c r="Z198" s="151">
        <v>38631</v>
      </c>
      <c r="AA198" s="152">
        <v>6.05</v>
      </c>
      <c r="AB198" s="1"/>
      <c r="AC198" s="146"/>
    </row>
    <row r="199" spans="1:29" ht="15" customHeight="1">
      <c r="A199" s="2"/>
      <c r="B199" s="59">
        <v>190</v>
      </c>
      <c r="C199" s="56">
        <f>IF('Deviza-Kölcsön elszámolása'!C199="","",'Deviza-Kölcsön elszámolása'!C199)</f>
      </c>
      <c r="D199" s="115">
        <f>IF('Deviza-Kölcsön elszámolása'!D199="","",'Deviza-Kölcsön elszámolása'!D199)</f>
      </c>
      <c r="E199" s="54">
        <f t="shared" si="35"/>
      </c>
      <c r="F199" s="104"/>
      <c r="G199" s="56">
        <f t="shared" si="36"/>
      </c>
      <c r="H199" s="57">
        <f t="shared" si="37"/>
      </c>
      <c r="I199" s="56">
        <f t="shared" si="38"/>
      </c>
      <c r="J199" s="139">
        <f t="shared" si="39"/>
        <v>190</v>
      </c>
      <c r="K199" s="145"/>
      <c r="L199" s="144"/>
      <c r="M199" s="142"/>
      <c r="N199" s="142"/>
      <c r="O199" s="143"/>
      <c r="Z199" s="151">
        <v>38632</v>
      </c>
      <c r="AA199" s="152">
        <v>6.05</v>
      </c>
      <c r="AB199" s="1"/>
      <c r="AC199" s="146"/>
    </row>
    <row r="200" spans="1:29" ht="15" customHeight="1">
      <c r="A200" s="2"/>
      <c r="B200" s="59">
        <v>191</v>
      </c>
      <c r="C200" s="56">
        <f>IF('Deviza-Kölcsön elszámolása'!C200="","",'Deviza-Kölcsön elszámolása'!C200)</f>
      </c>
      <c r="D200" s="115">
        <f>IF('Deviza-Kölcsön elszámolása'!D200="","",'Deviza-Kölcsön elszámolása'!D200)</f>
      </c>
      <c r="E200" s="54">
        <f t="shared" si="35"/>
      </c>
      <c r="F200" s="104"/>
      <c r="G200" s="56">
        <f t="shared" si="36"/>
      </c>
      <c r="H200" s="57">
        <f t="shared" si="37"/>
      </c>
      <c r="I200" s="56">
        <f t="shared" si="38"/>
      </c>
      <c r="J200" s="139">
        <f t="shared" si="39"/>
        <v>191</v>
      </c>
      <c r="K200" s="145"/>
      <c r="L200" s="144"/>
      <c r="M200" s="142"/>
      <c r="N200" s="142"/>
      <c r="O200" s="143"/>
      <c r="Z200" s="151">
        <v>38635</v>
      </c>
      <c r="AA200" s="152">
        <v>6.05</v>
      </c>
      <c r="AB200" s="1"/>
      <c r="AC200" s="146"/>
    </row>
    <row r="201" spans="1:29" ht="15" customHeight="1">
      <c r="A201" s="2"/>
      <c r="B201" s="59">
        <v>192</v>
      </c>
      <c r="C201" s="56">
        <f>IF('Deviza-Kölcsön elszámolása'!C201="","",'Deviza-Kölcsön elszámolása'!C201)</f>
      </c>
      <c r="D201" s="115">
        <f>IF('Deviza-Kölcsön elszámolása'!D201="","",'Deviza-Kölcsön elszámolása'!D201)</f>
      </c>
      <c r="E201" s="54">
        <f t="shared" si="35"/>
      </c>
      <c r="F201" s="104"/>
      <c r="G201" s="56">
        <f t="shared" si="36"/>
      </c>
      <c r="H201" s="57">
        <f t="shared" si="37"/>
      </c>
      <c r="I201" s="56">
        <f t="shared" si="38"/>
      </c>
      <c r="J201" s="139">
        <f t="shared" si="39"/>
        <v>192</v>
      </c>
      <c r="K201" s="145"/>
      <c r="L201" s="144"/>
      <c r="M201" s="142"/>
      <c r="N201" s="142"/>
      <c r="O201" s="143"/>
      <c r="Z201" s="151">
        <v>38636</v>
      </c>
      <c r="AA201" s="152">
        <v>6.05</v>
      </c>
      <c r="AB201" s="1"/>
      <c r="AC201" s="146"/>
    </row>
    <row r="202" spans="1:29" ht="15" customHeight="1">
      <c r="A202" s="2"/>
      <c r="B202" s="59">
        <v>193</v>
      </c>
      <c r="C202" s="56">
        <f>IF('Deviza-Kölcsön elszámolása'!C202="","",'Deviza-Kölcsön elszámolása'!C202)</f>
      </c>
      <c r="D202" s="115">
        <f>IF('Deviza-Kölcsön elszámolása'!D202="","",'Deviza-Kölcsön elszámolása'!D202)</f>
      </c>
      <c r="E202" s="54">
        <f t="shared" si="35"/>
      </c>
      <c r="F202" s="104"/>
      <c r="G202" s="56">
        <f t="shared" si="36"/>
      </c>
      <c r="H202" s="57">
        <f t="shared" si="37"/>
      </c>
      <c r="I202" s="56">
        <f t="shared" si="38"/>
      </c>
      <c r="J202" s="139">
        <f t="shared" si="39"/>
        <v>193</v>
      </c>
      <c r="K202" s="145"/>
      <c r="L202" s="144"/>
      <c r="M202" s="142"/>
      <c r="N202" s="142"/>
      <c r="O202" s="143"/>
      <c r="Z202" s="151">
        <v>38637</v>
      </c>
      <c r="AA202" s="152">
        <v>6.03</v>
      </c>
      <c r="AB202" s="1"/>
      <c r="AC202" s="146"/>
    </row>
    <row r="203" spans="1:29" ht="15" customHeight="1">
      <c r="A203" s="2"/>
      <c r="B203" s="59">
        <v>194</v>
      </c>
      <c r="C203" s="56">
        <f>IF('Deviza-Kölcsön elszámolása'!C203="","",'Deviza-Kölcsön elszámolása'!C203)</f>
      </c>
      <c r="D203" s="115">
        <f>IF('Deviza-Kölcsön elszámolása'!D203="","",'Deviza-Kölcsön elszámolása'!D203)</f>
      </c>
      <c r="E203" s="54">
        <f t="shared" si="35"/>
      </c>
      <c r="F203" s="104"/>
      <c r="G203" s="56">
        <f t="shared" si="36"/>
      </c>
      <c r="H203" s="57">
        <f t="shared" si="37"/>
      </c>
      <c r="I203" s="56">
        <f t="shared" si="38"/>
      </c>
      <c r="J203" s="139">
        <f t="shared" si="39"/>
        <v>194</v>
      </c>
      <c r="K203" s="145"/>
      <c r="L203" s="144"/>
      <c r="M203" s="142"/>
      <c r="N203" s="142"/>
      <c r="O203" s="143"/>
      <c r="Z203" s="151">
        <v>38638</v>
      </c>
      <c r="AA203" s="152">
        <v>6.04</v>
      </c>
      <c r="AB203" s="1"/>
      <c r="AC203" s="146"/>
    </row>
    <row r="204" spans="1:29" ht="15" customHeight="1">
      <c r="A204" s="2"/>
      <c r="B204" s="59">
        <v>195</v>
      </c>
      <c r="C204" s="56">
        <f>IF('Deviza-Kölcsön elszámolása'!C204="","",'Deviza-Kölcsön elszámolása'!C204)</f>
      </c>
      <c r="D204" s="115">
        <f>IF('Deviza-Kölcsön elszámolása'!D204="","",'Deviza-Kölcsön elszámolása'!D204)</f>
      </c>
      <c r="E204" s="54">
        <f t="shared" si="35"/>
      </c>
      <c r="F204" s="104"/>
      <c r="G204" s="56">
        <f t="shared" si="36"/>
      </c>
      <c r="H204" s="57">
        <f t="shared" si="37"/>
      </c>
      <c r="I204" s="56">
        <f t="shared" si="38"/>
      </c>
      <c r="J204" s="139">
        <f t="shared" si="39"/>
        <v>195</v>
      </c>
      <c r="K204" s="145"/>
      <c r="L204" s="144"/>
      <c r="M204" s="142"/>
      <c r="N204" s="142"/>
      <c r="O204" s="143"/>
      <c r="Z204" s="151">
        <v>38639</v>
      </c>
      <c r="AA204" s="152">
        <v>6.05</v>
      </c>
      <c r="AB204" s="1"/>
      <c r="AC204" s="146"/>
    </row>
    <row r="205" spans="1:29" ht="15" customHeight="1">
      <c r="A205" s="2"/>
      <c r="B205" s="59">
        <v>196</v>
      </c>
      <c r="C205" s="56">
        <f>IF('Deviza-Kölcsön elszámolása'!C205="","",'Deviza-Kölcsön elszámolása'!C205)</f>
      </c>
      <c r="D205" s="115">
        <f>IF('Deviza-Kölcsön elszámolása'!D205="","",'Deviza-Kölcsön elszámolása'!D205)</f>
      </c>
      <c r="E205" s="54">
        <f aca="true" t="shared" si="40" ref="E205:E268">IF(D205="","",D205-D204)</f>
      </c>
      <c r="F205" s="104"/>
      <c r="G205" s="56">
        <f t="shared" si="36"/>
      </c>
      <c r="H205" s="57">
        <f t="shared" si="37"/>
      </c>
      <c r="I205" s="56">
        <f t="shared" si="38"/>
      </c>
      <c r="J205" s="139">
        <f t="shared" si="39"/>
        <v>196</v>
      </c>
      <c r="K205" s="145"/>
      <c r="L205" s="144"/>
      <c r="M205" s="142"/>
      <c r="N205" s="142"/>
      <c r="O205" s="143"/>
      <c r="Z205" s="151">
        <v>38642</v>
      </c>
      <c r="AA205" s="152">
        <v>6.05</v>
      </c>
      <c r="AB205" s="1"/>
      <c r="AC205" s="146"/>
    </row>
    <row r="206" spans="1:29" ht="15" customHeight="1">
      <c r="A206" s="2"/>
      <c r="B206" s="59">
        <v>197</v>
      </c>
      <c r="C206" s="56">
        <f>IF('Deviza-Kölcsön elszámolása'!C206="","",'Deviza-Kölcsön elszámolása'!C206)</f>
      </c>
      <c r="D206" s="115">
        <f>IF('Deviza-Kölcsön elszámolása'!D206="","",'Deviza-Kölcsön elszámolása'!D206)</f>
      </c>
      <c r="E206" s="54">
        <f t="shared" si="40"/>
      </c>
      <c r="F206" s="104"/>
      <c r="G206" s="56">
        <f t="shared" si="36"/>
      </c>
      <c r="H206" s="57">
        <f t="shared" si="37"/>
      </c>
      <c r="I206" s="56">
        <f t="shared" si="38"/>
      </c>
      <c r="J206" s="139">
        <f t="shared" si="39"/>
        <v>197</v>
      </c>
      <c r="K206" s="145"/>
      <c r="L206" s="144"/>
      <c r="M206" s="142"/>
      <c r="N206" s="142"/>
      <c r="O206" s="143"/>
      <c r="Z206" s="151">
        <v>38643</v>
      </c>
      <c r="AA206" s="152">
        <v>6.05</v>
      </c>
      <c r="AB206" s="1"/>
      <c r="AC206" s="146"/>
    </row>
    <row r="207" spans="1:29" ht="15" customHeight="1">
      <c r="A207" s="2"/>
      <c r="B207" s="59">
        <v>198</v>
      </c>
      <c r="C207" s="56">
        <f>IF('Deviza-Kölcsön elszámolása'!C207="","",'Deviza-Kölcsön elszámolása'!C207)</f>
      </c>
      <c r="D207" s="115">
        <f>IF('Deviza-Kölcsön elszámolása'!D207="","",'Deviza-Kölcsön elszámolása'!D207)</f>
      </c>
      <c r="E207" s="54">
        <f t="shared" si="40"/>
      </c>
      <c r="F207" s="104"/>
      <c r="G207" s="56">
        <f t="shared" si="36"/>
      </c>
      <c r="H207" s="57">
        <f t="shared" si="37"/>
      </c>
      <c r="I207" s="56">
        <f t="shared" si="38"/>
      </c>
      <c r="J207" s="139">
        <f t="shared" si="39"/>
        <v>198</v>
      </c>
      <c r="K207" s="145"/>
      <c r="L207" s="144"/>
      <c r="M207" s="142"/>
      <c r="N207" s="142"/>
      <c r="O207" s="143"/>
      <c r="Z207" s="151">
        <v>38644</v>
      </c>
      <c r="AA207" s="152">
        <v>6.05</v>
      </c>
      <c r="AB207" s="1"/>
      <c r="AC207" s="146"/>
    </row>
    <row r="208" spans="1:29" ht="15" customHeight="1">
      <c r="A208" s="2"/>
      <c r="B208" s="59">
        <v>199</v>
      </c>
      <c r="C208" s="56">
        <f>IF('Deviza-Kölcsön elszámolása'!C208="","",'Deviza-Kölcsön elszámolása'!C208)</f>
      </c>
      <c r="D208" s="115">
        <f>IF('Deviza-Kölcsön elszámolása'!D208="","",'Deviza-Kölcsön elszámolása'!D208)</f>
      </c>
      <c r="E208" s="54">
        <f t="shared" si="40"/>
      </c>
      <c r="F208" s="104"/>
      <c r="G208" s="56">
        <f t="shared" si="36"/>
      </c>
      <c r="H208" s="57">
        <f t="shared" si="37"/>
      </c>
      <c r="I208" s="56">
        <f t="shared" si="38"/>
      </c>
      <c r="J208" s="139">
        <f t="shared" si="39"/>
        <v>199</v>
      </c>
      <c r="K208" s="145"/>
      <c r="L208" s="144"/>
      <c r="M208" s="142"/>
      <c r="N208" s="142"/>
      <c r="O208" s="143"/>
      <c r="Z208" s="151">
        <v>38645</v>
      </c>
      <c r="AA208" s="152">
        <v>6.08</v>
      </c>
      <c r="AB208" s="1"/>
      <c r="AC208" s="146"/>
    </row>
    <row r="209" spans="1:29" ht="15" customHeight="1">
      <c r="A209" s="2"/>
      <c r="B209" s="59">
        <v>200</v>
      </c>
      <c r="C209" s="56">
        <f>IF('Deviza-Kölcsön elszámolása'!C209="","",'Deviza-Kölcsön elszámolása'!C209)</f>
      </c>
      <c r="D209" s="115">
        <f>IF('Deviza-Kölcsön elszámolása'!D209="","",'Deviza-Kölcsön elszámolása'!D209)</f>
      </c>
      <c r="E209" s="54">
        <f t="shared" si="40"/>
      </c>
      <c r="F209" s="104"/>
      <c r="G209" s="56">
        <f t="shared" si="36"/>
      </c>
      <c r="H209" s="57">
        <f t="shared" si="37"/>
      </c>
      <c r="I209" s="56">
        <f t="shared" si="38"/>
      </c>
      <c r="J209" s="139">
        <f t="shared" si="39"/>
        <v>200</v>
      </c>
      <c r="K209" s="145"/>
      <c r="L209" s="144"/>
      <c r="M209" s="142"/>
      <c r="N209" s="142"/>
      <c r="O209" s="143"/>
      <c r="Z209" s="151">
        <v>38646</v>
      </c>
      <c r="AA209" s="152">
        <v>6.12</v>
      </c>
      <c r="AB209" s="1"/>
      <c r="AC209" s="146"/>
    </row>
    <row r="210" spans="1:29" ht="15" customHeight="1">
      <c r="A210" s="2"/>
      <c r="B210" s="59">
        <v>201</v>
      </c>
      <c r="C210" s="56">
        <f>IF('Deviza-Kölcsön elszámolása'!C210="","",'Deviza-Kölcsön elszámolása'!C210)</f>
      </c>
      <c r="D210" s="115">
        <f>IF('Deviza-Kölcsön elszámolása'!D210="","",'Deviza-Kölcsön elszámolása'!D210)</f>
      </c>
      <c r="E210" s="54">
        <f t="shared" si="40"/>
      </c>
      <c r="F210" s="104"/>
      <c r="G210" s="56">
        <f t="shared" si="36"/>
      </c>
      <c r="H210" s="57">
        <f t="shared" si="37"/>
      </c>
      <c r="I210" s="56">
        <f t="shared" si="38"/>
      </c>
      <c r="J210" s="139">
        <f t="shared" si="39"/>
        <v>201</v>
      </c>
      <c r="K210" s="145"/>
      <c r="L210" s="144"/>
      <c r="M210" s="142"/>
      <c r="N210" s="142"/>
      <c r="O210" s="143"/>
      <c r="Z210" s="151">
        <v>38649</v>
      </c>
      <c r="AA210" s="152">
        <v>6.12</v>
      </c>
      <c r="AB210" s="1"/>
      <c r="AC210" s="146"/>
    </row>
    <row r="211" spans="1:29" ht="15" customHeight="1">
      <c r="A211" s="2"/>
      <c r="B211" s="59">
        <v>202</v>
      </c>
      <c r="C211" s="56">
        <f>IF('Deviza-Kölcsön elszámolása'!C211="","",'Deviza-Kölcsön elszámolása'!C211)</f>
      </c>
      <c r="D211" s="115">
        <f>IF('Deviza-Kölcsön elszámolása'!D211="","",'Deviza-Kölcsön elszámolása'!D211)</f>
      </c>
      <c r="E211" s="54">
        <f t="shared" si="40"/>
      </c>
      <c r="F211" s="104"/>
      <c r="G211" s="56">
        <f t="shared" si="36"/>
      </c>
      <c r="H211" s="57">
        <f t="shared" si="37"/>
      </c>
      <c r="I211" s="56">
        <f t="shared" si="38"/>
      </c>
      <c r="J211" s="139">
        <f t="shared" si="39"/>
        <v>202</v>
      </c>
      <c r="K211" s="145"/>
      <c r="L211" s="144"/>
      <c r="M211" s="142"/>
      <c r="N211" s="142"/>
      <c r="O211" s="143"/>
      <c r="Z211" s="151">
        <v>38650</v>
      </c>
      <c r="AA211" s="152">
        <v>6.16</v>
      </c>
      <c r="AB211" s="1"/>
      <c r="AC211" s="146"/>
    </row>
    <row r="212" spans="1:29" ht="15" customHeight="1">
      <c r="A212" s="2"/>
      <c r="B212" s="59">
        <v>203</v>
      </c>
      <c r="C212" s="56">
        <f>IF('Deviza-Kölcsön elszámolása'!C212="","",'Deviza-Kölcsön elszámolása'!C212)</f>
      </c>
      <c r="D212" s="115">
        <f>IF('Deviza-Kölcsön elszámolása'!D212="","",'Deviza-Kölcsön elszámolása'!D212)</f>
      </c>
      <c r="E212" s="54">
        <f t="shared" si="40"/>
      </c>
      <c r="F212" s="104"/>
      <c r="G212" s="56">
        <f t="shared" si="36"/>
      </c>
      <c r="H212" s="57">
        <f t="shared" si="37"/>
      </c>
      <c r="I212" s="56">
        <f t="shared" si="38"/>
      </c>
      <c r="J212" s="139">
        <f t="shared" si="39"/>
        <v>203</v>
      </c>
      <c r="K212" s="145"/>
      <c r="L212" s="144"/>
      <c r="M212" s="142"/>
      <c r="N212" s="142"/>
      <c r="O212" s="143"/>
      <c r="Z212" s="151">
        <v>38651</v>
      </c>
      <c r="AA212" s="152">
        <v>6.15</v>
      </c>
      <c r="AB212" s="1"/>
      <c r="AC212" s="146"/>
    </row>
    <row r="213" spans="1:29" ht="15" customHeight="1">
      <c r="A213" s="2"/>
      <c r="B213" s="59">
        <v>204</v>
      </c>
      <c r="C213" s="56">
        <f>IF('Deviza-Kölcsön elszámolása'!C213="","",'Deviza-Kölcsön elszámolása'!C213)</f>
      </c>
      <c r="D213" s="115">
        <f>IF('Deviza-Kölcsön elszámolása'!D213="","",'Deviza-Kölcsön elszámolása'!D213)</f>
      </c>
      <c r="E213" s="54">
        <f t="shared" si="40"/>
      </c>
      <c r="F213" s="104"/>
      <c r="G213" s="56">
        <f t="shared" si="36"/>
      </c>
      <c r="H213" s="57">
        <f t="shared" si="37"/>
      </c>
      <c r="I213" s="56">
        <f t="shared" si="38"/>
      </c>
      <c r="J213" s="139">
        <f t="shared" si="39"/>
        <v>204</v>
      </c>
      <c r="K213" s="145"/>
      <c r="L213" s="144"/>
      <c r="M213" s="142"/>
      <c r="N213" s="142"/>
      <c r="O213" s="143"/>
      <c r="Z213" s="151">
        <v>38652</v>
      </c>
      <c r="AA213" s="152">
        <v>6.15</v>
      </c>
      <c r="AB213" s="1"/>
      <c r="AC213" s="146"/>
    </row>
    <row r="214" spans="1:29" ht="15" customHeight="1">
      <c r="A214" s="2"/>
      <c r="B214" s="59">
        <v>205</v>
      </c>
      <c r="C214" s="56">
        <f>IF('Deviza-Kölcsön elszámolása'!C214="","",'Deviza-Kölcsön elszámolása'!C214)</f>
      </c>
      <c r="D214" s="115">
        <f>IF('Deviza-Kölcsön elszámolása'!D214="","",'Deviza-Kölcsön elszámolása'!D214)</f>
      </c>
      <c r="E214" s="54">
        <f t="shared" si="40"/>
      </c>
      <c r="F214" s="104"/>
      <c r="G214" s="56">
        <f t="shared" si="36"/>
      </c>
      <c r="H214" s="57">
        <f t="shared" si="37"/>
      </c>
      <c r="I214" s="56">
        <f t="shared" si="38"/>
      </c>
      <c r="J214" s="139">
        <f t="shared" si="39"/>
        <v>205</v>
      </c>
      <c r="K214" s="145"/>
      <c r="L214" s="144"/>
      <c r="M214" s="142"/>
      <c r="N214" s="142"/>
      <c r="O214" s="143"/>
      <c r="Z214" s="151">
        <v>38653</v>
      </c>
      <c r="AA214" s="152">
        <v>6.15</v>
      </c>
      <c r="AB214" s="1"/>
      <c r="AC214" s="146"/>
    </row>
    <row r="215" spans="1:29" ht="15" customHeight="1">
      <c r="A215" s="2"/>
      <c r="B215" s="59">
        <v>206</v>
      </c>
      <c r="C215" s="56">
        <f>IF('Deviza-Kölcsön elszámolása'!C215="","",'Deviza-Kölcsön elszámolása'!C215)</f>
      </c>
      <c r="D215" s="115">
        <f>IF('Deviza-Kölcsön elszámolása'!D215="","",'Deviza-Kölcsön elszámolása'!D215)</f>
      </c>
      <c r="E215" s="54">
        <f t="shared" si="40"/>
      </c>
      <c r="F215" s="104"/>
      <c r="G215" s="56">
        <f t="shared" si="36"/>
      </c>
      <c r="H215" s="57">
        <f t="shared" si="37"/>
      </c>
      <c r="I215" s="56">
        <f t="shared" si="38"/>
      </c>
      <c r="J215" s="139">
        <f t="shared" si="39"/>
        <v>206</v>
      </c>
      <c r="K215" s="145"/>
      <c r="L215" s="144"/>
      <c r="M215" s="142"/>
      <c r="N215" s="142"/>
      <c r="O215" s="143"/>
      <c r="Z215" s="151">
        <v>38658</v>
      </c>
      <c r="AA215" s="152">
        <v>6.13</v>
      </c>
      <c r="AB215" s="1"/>
      <c r="AC215" s="146"/>
    </row>
    <row r="216" spans="1:29" ht="15" customHeight="1">
      <c r="A216" s="2"/>
      <c r="B216" s="59">
        <v>207</v>
      </c>
      <c r="C216" s="56">
        <f>IF('Deviza-Kölcsön elszámolása'!C216="","",'Deviza-Kölcsön elszámolása'!C216)</f>
      </c>
      <c r="D216" s="115">
        <f>IF('Deviza-Kölcsön elszámolása'!D216="","",'Deviza-Kölcsön elszámolása'!D216)</f>
      </c>
      <c r="E216" s="54">
        <f t="shared" si="40"/>
      </c>
      <c r="F216" s="104"/>
      <c r="G216" s="56">
        <f t="shared" si="36"/>
      </c>
      <c r="H216" s="57">
        <f t="shared" si="37"/>
      </c>
      <c r="I216" s="56">
        <f t="shared" si="38"/>
      </c>
      <c r="J216" s="139">
        <f t="shared" si="39"/>
        <v>207</v>
      </c>
      <c r="K216" s="145"/>
      <c r="L216" s="144"/>
      <c r="M216" s="142"/>
      <c r="N216" s="142"/>
      <c r="O216" s="143"/>
      <c r="Z216" s="151">
        <v>38659</v>
      </c>
      <c r="AA216" s="152">
        <v>6.12</v>
      </c>
      <c r="AB216" s="1"/>
      <c r="AC216" s="146"/>
    </row>
    <row r="217" spans="1:29" ht="15" customHeight="1">
      <c r="A217" s="2"/>
      <c r="B217" s="59">
        <v>208</v>
      </c>
      <c r="C217" s="56">
        <f>IF('Deviza-Kölcsön elszámolása'!C217="","",'Deviza-Kölcsön elszámolása'!C217)</f>
      </c>
      <c r="D217" s="115">
        <f>IF('Deviza-Kölcsön elszámolása'!D217="","",'Deviza-Kölcsön elszámolása'!D217)</f>
      </c>
      <c r="E217" s="54">
        <f t="shared" si="40"/>
      </c>
      <c r="F217" s="104"/>
      <c r="G217" s="56">
        <f t="shared" si="36"/>
      </c>
      <c r="H217" s="57">
        <f t="shared" si="37"/>
      </c>
      <c r="I217" s="56">
        <f t="shared" si="38"/>
      </c>
      <c r="J217" s="139">
        <f t="shared" si="39"/>
        <v>208</v>
      </c>
      <c r="K217" s="145"/>
      <c r="L217" s="144"/>
      <c r="M217" s="142"/>
      <c r="N217" s="142"/>
      <c r="O217" s="143"/>
      <c r="Z217" s="151">
        <v>38660</v>
      </c>
      <c r="AA217" s="152">
        <v>6.12</v>
      </c>
      <c r="AB217" s="1"/>
      <c r="AC217" s="146"/>
    </row>
    <row r="218" spans="1:29" ht="15" customHeight="1">
      <c r="A218" s="2"/>
      <c r="B218" s="59">
        <v>209</v>
      </c>
      <c r="C218" s="56">
        <f>IF('Deviza-Kölcsön elszámolása'!C218="","",'Deviza-Kölcsön elszámolása'!C218)</f>
      </c>
      <c r="D218" s="115">
        <f>IF('Deviza-Kölcsön elszámolása'!D218="","",'Deviza-Kölcsön elszámolása'!D218)</f>
      </c>
      <c r="E218" s="54">
        <f t="shared" si="40"/>
      </c>
      <c r="F218" s="104"/>
      <c r="G218" s="56">
        <f t="shared" si="36"/>
      </c>
      <c r="H218" s="57">
        <f t="shared" si="37"/>
      </c>
      <c r="I218" s="56">
        <f t="shared" si="38"/>
      </c>
      <c r="J218" s="139">
        <f t="shared" si="39"/>
        <v>209</v>
      </c>
      <c r="K218" s="145"/>
      <c r="L218" s="144"/>
      <c r="M218" s="142"/>
      <c r="N218" s="142"/>
      <c r="O218" s="143"/>
      <c r="Z218" s="151">
        <v>38661</v>
      </c>
      <c r="AA218" s="152">
        <v>6.11</v>
      </c>
      <c r="AB218" s="1"/>
      <c r="AC218" s="146"/>
    </row>
    <row r="219" spans="1:29" ht="15" customHeight="1">
      <c r="A219" s="2"/>
      <c r="B219" s="59">
        <v>210</v>
      </c>
      <c r="C219" s="56">
        <f>IF('Deviza-Kölcsön elszámolása'!C219="","",'Deviza-Kölcsön elszámolása'!C219)</f>
      </c>
      <c r="D219" s="115">
        <f>IF('Deviza-Kölcsön elszámolása'!D219="","",'Deviza-Kölcsön elszámolása'!D219)</f>
      </c>
      <c r="E219" s="54">
        <f t="shared" si="40"/>
      </c>
      <c r="F219" s="104"/>
      <c r="G219" s="56">
        <f t="shared" si="36"/>
      </c>
      <c r="H219" s="57">
        <f t="shared" si="37"/>
      </c>
      <c r="I219" s="56">
        <f t="shared" si="38"/>
      </c>
      <c r="J219" s="139">
        <f t="shared" si="39"/>
        <v>210</v>
      </c>
      <c r="K219" s="145"/>
      <c r="L219" s="144"/>
      <c r="M219" s="142"/>
      <c r="N219" s="142"/>
      <c r="O219" s="143"/>
      <c r="Z219" s="151">
        <v>38663</v>
      </c>
      <c r="AA219" s="152">
        <v>6.1</v>
      </c>
      <c r="AB219" s="1"/>
      <c r="AC219" s="146"/>
    </row>
    <row r="220" spans="1:29" ht="15" customHeight="1">
      <c r="A220" s="2"/>
      <c r="B220" s="59">
        <v>211</v>
      </c>
      <c r="C220" s="56">
        <f>IF('Deviza-Kölcsön elszámolása'!C220="","",'Deviza-Kölcsön elszámolása'!C220)</f>
      </c>
      <c r="D220" s="115">
        <f>IF('Deviza-Kölcsön elszámolása'!D220="","",'Deviza-Kölcsön elszámolása'!D220)</f>
      </c>
      <c r="E220" s="54">
        <f t="shared" si="40"/>
      </c>
      <c r="F220" s="104"/>
      <c r="G220" s="56">
        <f t="shared" si="36"/>
      </c>
      <c r="H220" s="57">
        <f t="shared" si="37"/>
      </c>
      <c r="I220" s="56">
        <f t="shared" si="38"/>
      </c>
      <c r="J220" s="139">
        <f t="shared" si="39"/>
        <v>211</v>
      </c>
      <c r="K220" s="145"/>
      <c r="L220" s="144"/>
      <c r="M220" s="142"/>
      <c r="N220" s="142"/>
      <c r="O220" s="143"/>
      <c r="Z220" s="151">
        <v>38664</v>
      </c>
      <c r="AA220" s="152">
        <v>6.09</v>
      </c>
      <c r="AB220" s="1"/>
      <c r="AC220" s="146"/>
    </row>
    <row r="221" spans="1:29" ht="15" customHeight="1">
      <c r="A221" s="2"/>
      <c r="B221" s="59">
        <v>212</v>
      </c>
      <c r="C221" s="56">
        <f>IF('Deviza-Kölcsön elszámolása'!C221="","",'Deviza-Kölcsön elszámolása'!C221)</f>
      </c>
      <c r="D221" s="115">
        <f>IF('Deviza-Kölcsön elszámolása'!D221="","",'Deviza-Kölcsön elszámolása'!D221)</f>
      </c>
      <c r="E221" s="54">
        <f t="shared" si="40"/>
      </c>
      <c r="F221" s="104"/>
      <c r="G221" s="56">
        <f t="shared" si="36"/>
      </c>
      <c r="H221" s="57">
        <f t="shared" si="37"/>
      </c>
      <c r="I221" s="56">
        <f t="shared" si="38"/>
      </c>
      <c r="J221" s="139">
        <f t="shared" si="39"/>
        <v>212</v>
      </c>
      <c r="K221" s="145"/>
      <c r="L221" s="144"/>
      <c r="M221" s="142"/>
      <c r="N221" s="142"/>
      <c r="O221" s="143"/>
      <c r="Z221" s="151">
        <v>38665</v>
      </c>
      <c r="AA221" s="152">
        <v>6.09</v>
      </c>
      <c r="AB221" s="1"/>
      <c r="AC221" s="146"/>
    </row>
    <row r="222" spans="1:29" ht="15" customHeight="1">
      <c r="A222" s="2"/>
      <c r="B222" s="59">
        <v>213</v>
      </c>
      <c r="C222" s="56">
        <f>IF('Deviza-Kölcsön elszámolása'!C222="","",'Deviza-Kölcsön elszámolása'!C222)</f>
      </c>
      <c r="D222" s="115">
        <f>IF('Deviza-Kölcsön elszámolása'!D222="","",'Deviza-Kölcsön elszámolása'!D222)</f>
      </c>
      <c r="E222" s="54">
        <f t="shared" si="40"/>
      </c>
      <c r="F222" s="104"/>
      <c r="G222" s="56">
        <f t="shared" si="36"/>
      </c>
      <c r="H222" s="57">
        <f t="shared" si="37"/>
      </c>
      <c r="I222" s="56">
        <f t="shared" si="38"/>
      </c>
      <c r="J222" s="139">
        <f t="shared" si="39"/>
        <v>213</v>
      </c>
      <c r="K222" s="145"/>
      <c r="L222" s="144"/>
      <c r="M222" s="142"/>
      <c r="N222" s="142"/>
      <c r="O222" s="143"/>
      <c r="Z222" s="151">
        <v>38666</v>
      </c>
      <c r="AA222" s="152">
        <v>6.13</v>
      </c>
      <c r="AB222" s="1"/>
      <c r="AC222" s="146"/>
    </row>
    <row r="223" spans="1:29" ht="15" customHeight="1">
      <c r="A223" s="2"/>
      <c r="B223" s="59">
        <v>214</v>
      </c>
      <c r="C223" s="56">
        <f>IF('Deviza-Kölcsön elszámolása'!C223="","",'Deviza-Kölcsön elszámolása'!C223)</f>
      </c>
      <c r="D223" s="115">
        <f>IF('Deviza-Kölcsön elszámolása'!D223="","",'Deviza-Kölcsön elszámolása'!D223)</f>
      </c>
      <c r="E223" s="54">
        <f t="shared" si="40"/>
      </c>
      <c r="F223" s="104"/>
      <c r="G223" s="56">
        <f t="shared" si="36"/>
      </c>
      <c r="H223" s="57">
        <f t="shared" si="37"/>
      </c>
      <c r="I223" s="56">
        <f t="shared" si="38"/>
      </c>
      <c r="J223" s="139">
        <f t="shared" si="39"/>
        <v>214</v>
      </c>
      <c r="K223" s="145"/>
      <c r="L223" s="144"/>
      <c r="M223" s="142"/>
      <c r="N223" s="142"/>
      <c r="O223" s="143"/>
      <c r="Z223" s="151">
        <v>38667</v>
      </c>
      <c r="AA223" s="152">
        <v>6.13</v>
      </c>
      <c r="AB223" s="1"/>
      <c r="AC223" s="146"/>
    </row>
    <row r="224" spans="1:29" ht="15" customHeight="1">
      <c r="A224" s="2"/>
      <c r="B224" s="59">
        <v>215</v>
      </c>
      <c r="C224" s="56">
        <f>IF('Deviza-Kölcsön elszámolása'!C224="","",'Deviza-Kölcsön elszámolása'!C224)</f>
      </c>
      <c r="D224" s="115">
        <f>IF('Deviza-Kölcsön elszámolása'!D224="","",'Deviza-Kölcsön elszámolása'!D224)</f>
      </c>
      <c r="E224" s="54">
        <f t="shared" si="40"/>
      </c>
      <c r="F224" s="104"/>
      <c r="G224" s="56">
        <f t="shared" si="36"/>
      </c>
      <c r="H224" s="57">
        <f t="shared" si="37"/>
      </c>
      <c r="I224" s="56">
        <f t="shared" si="38"/>
      </c>
      <c r="J224" s="139">
        <f t="shared" si="39"/>
        <v>215</v>
      </c>
      <c r="K224" s="145"/>
      <c r="L224" s="144"/>
      <c r="M224" s="142"/>
      <c r="N224" s="142"/>
      <c r="O224" s="143"/>
      <c r="Z224" s="151">
        <v>38670</v>
      </c>
      <c r="AA224" s="152">
        <v>6.13</v>
      </c>
      <c r="AB224" s="1"/>
      <c r="AC224" s="146"/>
    </row>
    <row r="225" spans="1:29" ht="15" customHeight="1">
      <c r="A225" s="2"/>
      <c r="B225" s="59">
        <v>216</v>
      </c>
      <c r="C225" s="56">
        <f>IF('Deviza-Kölcsön elszámolása'!C225="","",'Deviza-Kölcsön elszámolása'!C225)</f>
      </c>
      <c r="D225" s="115">
        <f>IF('Deviza-Kölcsön elszámolása'!D225="","",'Deviza-Kölcsön elszámolása'!D225)</f>
      </c>
      <c r="E225" s="54">
        <f t="shared" si="40"/>
      </c>
      <c r="F225" s="104"/>
      <c r="G225" s="56">
        <f t="shared" si="36"/>
      </c>
      <c r="H225" s="57">
        <f t="shared" si="37"/>
      </c>
      <c r="I225" s="56">
        <f t="shared" si="38"/>
      </c>
      <c r="J225" s="139">
        <f t="shared" si="39"/>
        <v>216</v>
      </c>
      <c r="K225" s="145"/>
      <c r="L225" s="144"/>
      <c r="M225" s="142"/>
      <c r="N225" s="142"/>
      <c r="O225" s="143"/>
      <c r="Z225" s="151">
        <v>38671</v>
      </c>
      <c r="AA225" s="152">
        <v>6.12</v>
      </c>
      <c r="AB225" s="1"/>
      <c r="AC225" s="146"/>
    </row>
    <row r="226" spans="1:29" ht="15" customHeight="1">
      <c r="A226" s="2"/>
      <c r="B226" s="59">
        <v>217</v>
      </c>
      <c r="C226" s="56">
        <f>IF('Deviza-Kölcsön elszámolása'!C226="","",'Deviza-Kölcsön elszámolása'!C226)</f>
      </c>
      <c r="D226" s="115">
        <f>IF('Deviza-Kölcsön elszámolása'!D226="","",'Deviza-Kölcsön elszámolása'!D226)</f>
      </c>
      <c r="E226" s="54">
        <f t="shared" si="40"/>
      </c>
      <c r="F226" s="104"/>
      <c r="G226" s="56">
        <f t="shared" si="36"/>
      </c>
      <c r="H226" s="57">
        <f t="shared" si="37"/>
      </c>
      <c r="I226" s="56">
        <f t="shared" si="38"/>
      </c>
      <c r="J226" s="139">
        <f t="shared" si="39"/>
        <v>217</v>
      </c>
      <c r="K226" s="145"/>
      <c r="L226" s="144"/>
      <c r="M226" s="142"/>
      <c r="N226" s="142"/>
      <c r="O226" s="143"/>
      <c r="Z226" s="151">
        <v>38672</v>
      </c>
      <c r="AA226" s="152">
        <v>6.09</v>
      </c>
      <c r="AB226" s="1"/>
      <c r="AC226" s="146"/>
    </row>
    <row r="227" spans="1:29" ht="15" customHeight="1">
      <c r="A227" s="2"/>
      <c r="B227" s="59">
        <v>218</v>
      </c>
      <c r="C227" s="56">
        <f>IF('Deviza-Kölcsön elszámolása'!C227="","",'Deviza-Kölcsön elszámolása'!C227)</f>
      </c>
      <c r="D227" s="115">
        <f>IF('Deviza-Kölcsön elszámolása'!D227="","",'Deviza-Kölcsön elszámolása'!D227)</f>
      </c>
      <c r="E227" s="54">
        <f t="shared" si="40"/>
      </c>
      <c r="F227" s="104"/>
      <c r="G227" s="56">
        <f t="shared" si="36"/>
      </c>
      <c r="H227" s="57">
        <f t="shared" si="37"/>
      </c>
      <c r="I227" s="56">
        <f t="shared" si="38"/>
      </c>
      <c r="J227" s="139">
        <f t="shared" si="39"/>
        <v>218</v>
      </c>
      <c r="K227" s="145"/>
      <c r="L227" s="144"/>
      <c r="M227" s="142"/>
      <c r="N227" s="142"/>
      <c r="O227" s="143"/>
      <c r="Z227" s="151">
        <v>38673</v>
      </c>
      <c r="AA227" s="152">
        <v>6.09</v>
      </c>
      <c r="AB227" s="1"/>
      <c r="AC227" s="146"/>
    </row>
    <row r="228" spans="1:29" ht="15" customHeight="1">
      <c r="A228" s="2"/>
      <c r="B228" s="59">
        <v>219</v>
      </c>
      <c r="C228" s="56">
        <f>IF('Deviza-Kölcsön elszámolása'!C228="","",'Deviza-Kölcsön elszámolása'!C228)</f>
      </c>
      <c r="D228" s="115">
        <f>IF('Deviza-Kölcsön elszámolása'!D228="","",'Deviza-Kölcsön elszámolása'!D228)</f>
      </c>
      <c r="E228" s="54">
        <f t="shared" si="40"/>
      </c>
      <c r="F228" s="104"/>
      <c r="G228" s="56">
        <f t="shared" si="36"/>
      </c>
      <c r="H228" s="57">
        <f t="shared" si="37"/>
      </c>
      <c r="I228" s="56">
        <f t="shared" si="38"/>
      </c>
      <c r="J228" s="139">
        <f t="shared" si="39"/>
        <v>219</v>
      </c>
      <c r="K228" s="145"/>
      <c r="L228" s="144"/>
      <c r="M228" s="142"/>
      <c r="N228" s="142"/>
      <c r="O228" s="143"/>
      <c r="Z228" s="151">
        <v>38674</v>
      </c>
      <c r="AA228" s="152">
        <v>6.11</v>
      </c>
      <c r="AB228" s="1"/>
      <c r="AC228" s="146"/>
    </row>
    <row r="229" spans="1:29" ht="15" customHeight="1">
      <c r="A229" s="2"/>
      <c r="B229" s="59">
        <v>220</v>
      </c>
      <c r="C229" s="56">
        <f>IF('Deviza-Kölcsön elszámolása'!C229="","",'Deviza-Kölcsön elszámolása'!C229)</f>
      </c>
      <c r="D229" s="115">
        <f>IF('Deviza-Kölcsön elszámolása'!D229="","",'Deviza-Kölcsön elszámolása'!D229)</f>
      </c>
      <c r="E229" s="54">
        <f t="shared" si="40"/>
      </c>
      <c r="F229" s="104"/>
      <c r="G229" s="56">
        <f t="shared" si="36"/>
      </c>
      <c r="H229" s="57">
        <f t="shared" si="37"/>
      </c>
      <c r="I229" s="56">
        <f t="shared" si="38"/>
      </c>
      <c r="J229" s="139">
        <f t="shared" si="39"/>
        <v>220</v>
      </c>
      <c r="K229" s="145"/>
      <c r="L229" s="144"/>
      <c r="M229" s="142"/>
      <c r="N229" s="142"/>
      <c r="O229" s="143"/>
      <c r="Z229" s="151">
        <v>38677</v>
      </c>
      <c r="AA229" s="152">
        <v>6.14</v>
      </c>
      <c r="AB229" s="1"/>
      <c r="AC229" s="146"/>
    </row>
    <row r="230" spans="1:29" ht="15" customHeight="1">
      <c r="A230" s="2"/>
      <c r="B230" s="59">
        <v>221</v>
      </c>
      <c r="C230" s="56">
        <f>IF('Deviza-Kölcsön elszámolása'!C230="","",'Deviza-Kölcsön elszámolása'!C230)</f>
      </c>
      <c r="D230" s="115">
        <f>IF('Deviza-Kölcsön elszámolása'!D230="","",'Deviza-Kölcsön elszámolása'!D230)</f>
      </c>
      <c r="E230" s="54">
        <f t="shared" si="40"/>
      </c>
      <c r="F230" s="104"/>
      <c r="G230" s="56">
        <f t="shared" si="36"/>
      </c>
      <c r="H230" s="57">
        <f t="shared" si="37"/>
      </c>
      <c r="I230" s="56">
        <f t="shared" si="38"/>
      </c>
      <c r="J230" s="139">
        <f t="shared" si="39"/>
        <v>221</v>
      </c>
      <c r="K230" s="145"/>
      <c r="L230" s="144"/>
      <c r="M230" s="142"/>
      <c r="N230" s="142"/>
      <c r="O230" s="143"/>
      <c r="Z230" s="151">
        <v>38678</v>
      </c>
      <c r="AA230" s="152">
        <v>6.18</v>
      </c>
      <c r="AB230" s="1"/>
      <c r="AC230" s="146"/>
    </row>
    <row r="231" spans="1:29" ht="15" customHeight="1">
      <c r="A231" s="2"/>
      <c r="B231" s="59">
        <v>222</v>
      </c>
      <c r="C231" s="56">
        <f>IF('Deviza-Kölcsön elszámolása'!C231="","",'Deviza-Kölcsön elszámolása'!C231)</f>
      </c>
      <c r="D231" s="115">
        <f>IF('Deviza-Kölcsön elszámolása'!D231="","",'Deviza-Kölcsön elszámolása'!D231)</f>
      </c>
      <c r="E231" s="54">
        <f t="shared" si="40"/>
      </c>
      <c r="F231" s="104"/>
      <c r="G231" s="56">
        <f t="shared" si="36"/>
      </c>
      <c r="H231" s="57">
        <f t="shared" si="37"/>
      </c>
      <c r="I231" s="56">
        <f t="shared" si="38"/>
      </c>
      <c r="J231" s="139">
        <f t="shared" si="39"/>
        <v>222</v>
      </c>
      <c r="K231" s="145"/>
      <c r="L231" s="144"/>
      <c r="M231" s="142"/>
      <c r="N231" s="142"/>
      <c r="O231" s="143"/>
      <c r="Z231" s="151">
        <v>38679</v>
      </c>
      <c r="AA231" s="152">
        <v>6.1</v>
      </c>
      <c r="AB231" s="1"/>
      <c r="AC231" s="146"/>
    </row>
    <row r="232" spans="1:29" ht="15" customHeight="1">
      <c r="A232" s="2"/>
      <c r="B232" s="59">
        <v>223</v>
      </c>
      <c r="C232" s="56">
        <f>IF('Deviza-Kölcsön elszámolása'!C232="","",'Deviza-Kölcsön elszámolása'!C232)</f>
      </c>
      <c r="D232" s="115">
        <f>IF('Deviza-Kölcsön elszámolása'!D232="","",'Deviza-Kölcsön elszámolása'!D232)</f>
      </c>
      <c r="E232" s="54">
        <f t="shared" si="40"/>
      </c>
      <c r="F232" s="104"/>
      <c r="G232" s="56">
        <f t="shared" si="36"/>
      </c>
      <c r="H232" s="57">
        <f t="shared" si="37"/>
      </c>
      <c r="I232" s="56">
        <f t="shared" si="38"/>
      </c>
      <c r="J232" s="139">
        <f t="shared" si="39"/>
        <v>223</v>
      </c>
      <c r="K232" s="145"/>
      <c r="L232" s="144"/>
      <c r="M232" s="142"/>
      <c r="N232" s="142"/>
      <c r="O232" s="143"/>
      <c r="Z232" s="151">
        <v>38680</v>
      </c>
      <c r="AA232" s="152">
        <v>6.09</v>
      </c>
      <c r="AB232" s="1"/>
      <c r="AC232" s="146"/>
    </row>
    <row r="233" spans="1:29" ht="15" customHeight="1">
      <c r="A233" s="2"/>
      <c r="B233" s="59">
        <v>224</v>
      </c>
      <c r="C233" s="56">
        <f>IF('Deviza-Kölcsön elszámolása'!C233="","",'Deviza-Kölcsön elszámolása'!C233)</f>
      </c>
      <c r="D233" s="115">
        <f>IF('Deviza-Kölcsön elszámolása'!D233="","",'Deviza-Kölcsön elszámolása'!D233)</f>
      </c>
      <c r="E233" s="54">
        <f t="shared" si="40"/>
      </c>
      <c r="F233" s="104"/>
      <c r="G233" s="56">
        <f t="shared" si="36"/>
      </c>
      <c r="H233" s="57">
        <f t="shared" si="37"/>
      </c>
      <c r="I233" s="56">
        <f t="shared" si="38"/>
      </c>
      <c r="J233" s="139">
        <f t="shared" si="39"/>
        <v>224</v>
      </c>
      <c r="K233" s="145"/>
      <c r="L233" s="144"/>
      <c r="M233" s="142"/>
      <c r="N233" s="142"/>
      <c r="O233" s="143"/>
      <c r="Z233" s="151">
        <v>38681</v>
      </c>
      <c r="AA233" s="152">
        <v>6.09</v>
      </c>
      <c r="AB233" s="1"/>
      <c r="AC233" s="146"/>
    </row>
    <row r="234" spans="1:29" ht="15" customHeight="1">
      <c r="A234" s="2"/>
      <c r="B234" s="59">
        <v>225</v>
      </c>
      <c r="C234" s="56">
        <f>IF('Deviza-Kölcsön elszámolása'!C234="","",'Deviza-Kölcsön elszámolása'!C234)</f>
      </c>
      <c r="D234" s="115">
        <f>IF('Deviza-Kölcsön elszámolása'!D234="","",'Deviza-Kölcsön elszámolása'!D234)</f>
      </c>
      <c r="E234" s="54">
        <f t="shared" si="40"/>
      </c>
      <c r="F234" s="104"/>
      <c r="G234" s="56">
        <f t="shared" si="36"/>
      </c>
      <c r="H234" s="57">
        <f t="shared" si="37"/>
      </c>
      <c r="I234" s="56">
        <f t="shared" si="38"/>
      </c>
      <c r="J234" s="139">
        <f t="shared" si="39"/>
        <v>225</v>
      </c>
      <c r="K234" s="145"/>
      <c r="L234" s="144"/>
      <c r="M234" s="142"/>
      <c r="N234" s="142"/>
      <c r="O234" s="143"/>
      <c r="Z234" s="151">
        <v>38684</v>
      </c>
      <c r="AA234" s="152">
        <v>6.09</v>
      </c>
      <c r="AB234" s="1"/>
      <c r="AC234" s="146"/>
    </row>
    <row r="235" spans="1:29" ht="15" customHeight="1">
      <c r="A235" s="2"/>
      <c r="B235" s="59">
        <v>226</v>
      </c>
      <c r="C235" s="56">
        <f>IF('Deviza-Kölcsön elszámolása'!C235="","",'Deviza-Kölcsön elszámolása'!C235)</f>
      </c>
      <c r="D235" s="115">
        <f>IF('Deviza-Kölcsön elszámolása'!D235="","",'Deviza-Kölcsön elszámolása'!D235)</f>
      </c>
      <c r="E235" s="54">
        <f t="shared" si="40"/>
      </c>
      <c r="F235" s="104"/>
      <c r="G235" s="56">
        <f t="shared" si="36"/>
      </c>
      <c r="H235" s="57">
        <f t="shared" si="37"/>
      </c>
      <c r="I235" s="56">
        <f t="shared" si="38"/>
      </c>
      <c r="J235" s="139">
        <f t="shared" si="39"/>
        <v>226</v>
      </c>
      <c r="K235" s="145"/>
      <c r="L235" s="144"/>
      <c r="M235" s="142"/>
      <c r="N235" s="142"/>
      <c r="O235" s="143"/>
      <c r="Z235" s="151">
        <v>38685</v>
      </c>
      <c r="AA235" s="152">
        <v>6.09</v>
      </c>
      <c r="AB235" s="1"/>
      <c r="AC235" s="146"/>
    </row>
    <row r="236" spans="1:29" ht="15" customHeight="1">
      <c r="A236" s="2"/>
      <c r="B236" s="59">
        <v>227</v>
      </c>
      <c r="C236" s="56">
        <f>IF('Deviza-Kölcsön elszámolása'!C236="","",'Deviza-Kölcsön elszámolása'!C236)</f>
      </c>
      <c r="D236" s="115">
        <f>IF('Deviza-Kölcsön elszámolása'!D236="","",'Deviza-Kölcsön elszámolása'!D236)</f>
      </c>
      <c r="E236" s="54">
        <f t="shared" si="40"/>
      </c>
      <c r="F236" s="104"/>
      <c r="G236" s="56">
        <f t="shared" si="36"/>
      </c>
      <c r="H236" s="57">
        <f t="shared" si="37"/>
      </c>
      <c r="I236" s="56">
        <f t="shared" si="38"/>
      </c>
      <c r="J236" s="139">
        <f t="shared" si="39"/>
        <v>227</v>
      </c>
      <c r="K236" s="145"/>
      <c r="L236" s="144"/>
      <c r="M236" s="142"/>
      <c r="N236" s="142"/>
      <c r="O236" s="143"/>
      <c r="Z236" s="151">
        <v>38686</v>
      </c>
      <c r="AA236" s="152">
        <v>6.1</v>
      </c>
      <c r="AB236" s="1"/>
      <c r="AC236" s="146"/>
    </row>
    <row r="237" spans="1:29" ht="15" customHeight="1">
      <c r="A237" s="2"/>
      <c r="B237" s="59">
        <v>228</v>
      </c>
      <c r="C237" s="56">
        <f>IF('Deviza-Kölcsön elszámolása'!C237="","",'Deviza-Kölcsön elszámolása'!C237)</f>
      </c>
      <c r="D237" s="115">
        <f>IF('Deviza-Kölcsön elszámolása'!D237="","",'Deviza-Kölcsön elszámolása'!D237)</f>
      </c>
      <c r="E237" s="54">
        <f t="shared" si="40"/>
      </c>
      <c r="F237" s="104"/>
      <c r="G237" s="56">
        <f aca="true" t="shared" si="41" ref="G237:G300">IF(C237="","",I236*F237*E237/365)</f>
      </c>
      <c r="H237" s="57">
        <f aca="true" t="shared" si="42" ref="H237:H300">IF(C237="","",C237-G237)</f>
      </c>
      <c r="I237" s="56">
        <f aca="true" t="shared" si="43" ref="I237:I300">IF(C237="","",I236-H237)</f>
      </c>
      <c r="J237" s="139">
        <f aca="true" t="shared" si="44" ref="J237:J300">B237</f>
        <v>228</v>
      </c>
      <c r="K237" s="145"/>
      <c r="L237" s="144"/>
      <c r="M237" s="142"/>
      <c r="N237" s="142"/>
      <c r="O237" s="143"/>
      <c r="Z237" s="151">
        <v>38687</v>
      </c>
      <c r="AA237" s="152">
        <v>6.1</v>
      </c>
      <c r="AB237" s="1"/>
      <c r="AC237" s="146"/>
    </row>
    <row r="238" spans="1:29" ht="15" customHeight="1">
      <c r="A238" s="2"/>
      <c r="B238" s="59">
        <v>229</v>
      </c>
      <c r="C238" s="56">
        <f>IF('Deviza-Kölcsön elszámolása'!C238="","",'Deviza-Kölcsön elszámolása'!C238)</f>
      </c>
      <c r="D238" s="115">
        <f>IF('Deviza-Kölcsön elszámolása'!D238="","",'Deviza-Kölcsön elszámolása'!D238)</f>
      </c>
      <c r="E238" s="54">
        <f t="shared" si="40"/>
      </c>
      <c r="F238" s="104"/>
      <c r="G238" s="56">
        <f t="shared" si="41"/>
      </c>
      <c r="H238" s="57">
        <f t="shared" si="42"/>
      </c>
      <c r="I238" s="56">
        <f t="shared" si="43"/>
      </c>
      <c r="J238" s="139">
        <f t="shared" si="44"/>
        <v>229</v>
      </c>
      <c r="K238" s="145"/>
      <c r="L238" s="144"/>
      <c r="M238" s="142"/>
      <c r="N238" s="142"/>
      <c r="O238" s="143"/>
      <c r="Z238" s="151">
        <v>38688</v>
      </c>
      <c r="AA238" s="152">
        <v>6.1</v>
      </c>
      <c r="AB238" s="1"/>
      <c r="AC238" s="146"/>
    </row>
    <row r="239" spans="1:29" ht="15" customHeight="1">
      <c r="A239" s="2"/>
      <c r="B239" s="59">
        <v>230</v>
      </c>
      <c r="C239" s="56">
        <f>IF('Deviza-Kölcsön elszámolása'!C239="","",'Deviza-Kölcsön elszámolása'!C239)</f>
      </c>
      <c r="D239" s="115">
        <f>IF('Deviza-Kölcsön elszámolása'!D239="","",'Deviza-Kölcsön elszámolása'!D239)</f>
      </c>
      <c r="E239" s="54">
        <f t="shared" si="40"/>
      </c>
      <c r="F239" s="104"/>
      <c r="G239" s="56">
        <f t="shared" si="41"/>
      </c>
      <c r="H239" s="57">
        <f t="shared" si="42"/>
      </c>
      <c r="I239" s="56">
        <f t="shared" si="43"/>
      </c>
      <c r="J239" s="139">
        <f t="shared" si="44"/>
        <v>230</v>
      </c>
      <c r="K239" s="145"/>
      <c r="L239" s="144"/>
      <c r="M239" s="142"/>
      <c r="N239" s="142"/>
      <c r="O239" s="143"/>
      <c r="Z239" s="151">
        <v>38691</v>
      </c>
      <c r="AA239" s="152">
        <v>6.09</v>
      </c>
      <c r="AB239" s="1"/>
      <c r="AC239" s="146"/>
    </row>
    <row r="240" spans="1:29" ht="15" customHeight="1">
      <c r="A240" s="2"/>
      <c r="B240" s="59">
        <v>231</v>
      </c>
      <c r="C240" s="56">
        <f>IF('Deviza-Kölcsön elszámolása'!C240="","",'Deviza-Kölcsön elszámolása'!C240)</f>
      </c>
      <c r="D240" s="115">
        <f>IF('Deviza-Kölcsön elszámolása'!D240="","",'Deviza-Kölcsön elszámolása'!D240)</f>
      </c>
      <c r="E240" s="54">
        <f t="shared" si="40"/>
      </c>
      <c r="F240" s="104"/>
      <c r="G240" s="56">
        <f t="shared" si="41"/>
      </c>
      <c r="H240" s="57">
        <f t="shared" si="42"/>
      </c>
      <c r="I240" s="56">
        <f t="shared" si="43"/>
      </c>
      <c r="J240" s="139">
        <f t="shared" si="44"/>
        <v>231</v>
      </c>
      <c r="K240" s="145"/>
      <c r="L240" s="144"/>
      <c r="M240" s="142"/>
      <c r="N240" s="142"/>
      <c r="O240" s="143"/>
      <c r="Z240" s="151">
        <v>38692</v>
      </c>
      <c r="AA240" s="152">
        <v>6.09</v>
      </c>
      <c r="AB240" s="1"/>
      <c r="AC240" s="146"/>
    </row>
    <row r="241" spans="1:29" ht="15" customHeight="1">
      <c r="A241" s="2"/>
      <c r="B241" s="59">
        <v>232</v>
      </c>
      <c r="C241" s="56">
        <f>IF('Deviza-Kölcsön elszámolása'!C241="","",'Deviza-Kölcsön elszámolása'!C241)</f>
      </c>
      <c r="D241" s="115">
        <f>IF('Deviza-Kölcsön elszámolása'!D241="","",'Deviza-Kölcsön elszámolása'!D241)</f>
      </c>
      <c r="E241" s="54">
        <f t="shared" si="40"/>
      </c>
      <c r="F241" s="104"/>
      <c r="G241" s="56">
        <f t="shared" si="41"/>
      </c>
      <c r="H241" s="57">
        <f t="shared" si="42"/>
      </c>
      <c r="I241" s="56">
        <f t="shared" si="43"/>
      </c>
      <c r="J241" s="139">
        <f t="shared" si="44"/>
        <v>232</v>
      </c>
      <c r="K241" s="145"/>
      <c r="L241" s="144"/>
      <c r="M241" s="142"/>
      <c r="N241" s="142"/>
      <c r="O241" s="143"/>
      <c r="Z241" s="151">
        <v>38693</v>
      </c>
      <c r="AA241" s="152">
        <v>6.06</v>
      </c>
      <c r="AB241" s="1"/>
      <c r="AC241" s="146"/>
    </row>
    <row r="242" spans="1:29" ht="15" customHeight="1">
      <c r="A242" s="2"/>
      <c r="B242" s="59">
        <v>233</v>
      </c>
      <c r="C242" s="56">
        <f>IF('Deviza-Kölcsön elszámolása'!C242="","",'Deviza-Kölcsön elszámolása'!C242)</f>
      </c>
      <c r="D242" s="115">
        <f>IF('Deviza-Kölcsön elszámolása'!D242="","",'Deviza-Kölcsön elszámolása'!D242)</f>
      </c>
      <c r="E242" s="54">
        <f t="shared" si="40"/>
      </c>
      <c r="F242" s="104"/>
      <c r="G242" s="56">
        <f t="shared" si="41"/>
      </c>
      <c r="H242" s="57">
        <f t="shared" si="42"/>
      </c>
      <c r="I242" s="56">
        <f t="shared" si="43"/>
      </c>
      <c r="J242" s="139">
        <f t="shared" si="44"/>
        <v>233</v>
      </c>
      <c r="K242" s="145"/>
      <c r="L242" s="144"/>
      <c r="M242" s="142"/>
      <c r="N242" s="142"/>
      <c r="O242" s="143"/>
      <c r="Z242" s="151">
        <v>38694</v>
      </c>
      <c r="AA242" s="152">
        <v>6.1</v>
      </c>
      <c r="AB242" s="1"/>
      <c r="AC242" s="146"/>
    </row>
    <row r="243" spans="1:29" ht="15" customHeight="1">
      <c r="A243" s="2"/>
      <c r="B243" s="59">
        <v>234</v>
      </c>
      <c r="C243" s="56">
        <f>IF('Deviza-Kölcsön elszámolása'!C243="","",'Deviza-Kölcsön elszámolása'!C243)</f>
      </c>
      <c r="D243" s="115">
        <f>IF('Deviza-Kölcsön elszámolása'!D243="","",'Deviza-Kölcsön elszámolása'!D243)</f>
      </c>
      <c r="E243" s="54">
        <f t="shared" si="40"/>
      </c>
      <c r="F243" s="104"/>
      <c r="G243" s="56">
        <f t="shared" si="41"/>
      </c>
      <c r="H243" s="57">
        <f t="shared" si="42"/>
      </c>
      <c r="I243" s="56">
        <f t="shared" si="43"/>
      </c>
      <c r="J243" s="139">
        <f t="shared" si="44"/>
        <v>234</v>
      </c>
      <c r="K243" s="145"/>
      <c r="L243" s="144"/>
      <c r="M243" s="142"/>
      <c r="N243" s="142"/>
      <c r="O243" s="143"/>
      <c r="Z243" s="151">
        <v>38695</v>
      </c>
      <c r="AA243" s="152">
        <v>6.14</v>
      </c>
      <c r="AB243" s="1"/>
      <c r="AC243" s="146"/>
    </row>
    <row r="244" spans="1:29" ht="15" customHeight="1">
      <c r="A244" s="2"/>
      <c r="B244" s="59">
        <v>235</v>
      </c>
      <c r="C244" s="56">
        <f>IF('Deviza-Kölcsön elszámolása'!C244="","",'Deviza-Kölcsön elszámolása'!C244)</f>
      </c>
      <c r="D244" s="115">
        <f>IF('Deviza-Kölcsön elszámolása'!D244="","",'Deviza-Kölcsön elszámolása'!D244)</f>
      </c>
      <c r="E244" s="54">
        <f t="shared" si="40"/>
      </c>
      <c r="F244" s="104"/>
      <c r="G244" s="56">
        <f t="shared" si="41"/>
      </c>
      <c r="H244" s="57">
        <f t="shared" si="42"/>
      </c>
      <c r="I244" s="56">
        <f t="shared" si="43"/>
      </c>
      <c r="J244" s="139">
        <f t="shared" si="44"/>
        <v>235</v>
      </c>
      <c r="K244" s="145"/>
      <c r="L244" s="144"/>
      <c r="M244" s="142"/>
      <c r="N244" s="142"/>
      <c r="O244" s="143"/>
      <c r="Z244" s="151">
        <v>38698</v>
      </c>
      <c r="AA244" s="152">
        <v>6.15</v>
      </c>
      <c r="AB244" s="1"/>
      <c r="AC244" s="146"/>
    </row>
    <row r="245" spans="1:29" ht="15" customHeight="1">
      <c r="A245" s="2"/>
      <c r="B245" s="59">
        <v>236</v>
      </c>
      <c r="C245" s="56">
        <f>IF('Deviza-Kölcsön elszámolása'!C245="","",'Deviza-Kölcsön elszámolása'!C245)</f>
      </c>
      <c r="D245" s="115">
        <f>IF('Deviza-Kölcsön elszámolása'!D245="","",'Deviza-Kölcsön elszámolása'!D245)</f>
      </c>
      <c r="E245" s="54">
        <f t="shared" si="40"/>
      </c>
      <c r="F245" s="104"/>
      <c r="G245" s="56">
        <f t="shared" si="41"/>
      </c>
      <c r="H245" s="57">
        <f t="shared" si="42"/>
      </c>
      <c r="I245" s="56">
        <f t="shared" si="43"/>
      </c>
      <c r="J245" s="139">
        <f t="shared" si="44"/>
        <v>236</v>
      </c>
      <c r="K245" s="145"/>
      <c r="L245" s="144"/>
      <c r="M245" s="142"/>
      <c r="N245" s="142"/>
      <c r="O245" s="143"/>
      <c r="Z245" s="151">
        <v>38699</v>
      </c>
      <c r="AA245" s="152">
        <v>6.11</v>
      </c>
      <c r="AB245" s="1"/>
      <c r="AC245" s="146"/>
    </row>
    <row r="246" spans="1:29" ht="15" customHeight="1">
      <c r="A246" s="2"/>
      <c r="B246" s="59">
        <v>237</v>
      </c>
      <c r="C246" s="56">
        <f>IF('Deviza-Kölcsön elszámolása'!C246="","",'Deviza-Kölcsön elszámolása'!C246)</f>
      </c>
      <c r="D246" s="115">
        <f>IF('Deviza-Kölcsön elszámolása'!D246="","",'Deviza-Kölcsön elszámolása'!D246)</f>
      </c>
      <c r="E246" s="54">
        <f t="shared" si="40"/>
      </c>
      <c r="F246" s="104"/>
      <c r="G246" s="56">
        <f t="shared" si="41"/>
      </c>
      <c r="H246" s="57">
        <f t="shared" si="42"/>
      </c>
      <c r="I246" s="56">
        <f t="shared" si="43"/>
      </c>
      <c r="J246" s="139">
        <f t="shared" si="44"/>
        <v>237</v>
      </c>
      <c r="K246" s="145"/>
      <c r="L246" s="144"/>
      <c r="M246" s="142"/>
      <c r="N246" s="142"/>
      <c r="O246" s="143"/>
      <c r="Z246" s="151">
        <v>38700</v>
      </c>
      <c r="AA246" s="152">
        <v>6.04</v>
      </c>
      <c r="AB246" s="1"/>
      <c r="AC246" s="146"/>
    </row>
    <row r="247" spans="1:29" ht="15" customHeight="1">
      <c r="A247" s="2"/>
      <c r="B247" s="59">
        <v>238</v>
      </c>
      <c r="C247" s="56">
        <f>IF('Deviza-Kölcsön elszámolása'!C247="","",'Deviza-Kölcsön elszámolása'!C247)</f>
      </c>
      <c r="D247" s="115">
        <f>IF('Deviza-Kölcsön elszámolása'!D247="","",'Deviza-Kölcsön elszámolása'!D247)</f>
      </c>
      <c r="E247" s="54">
        <f t="shared" si="40"/>
      </c>
      <c r="F247" s="104"/>
      <c r="G247" s="56">
        <f t="shared" si="41"/>
      </c>
      <c r="H247" s="57">
        <f t="shared" si="42"/>
      </c>
      <c r="I247" s="56">
        <f t="shared" si="43"/>
      </c>
      <c r="J247" s="139">
        <f t="shared" si="44"/>
        <v>238</v>
      </c>
      <c r="K247" s="145"/>
      <c r="L247" s="144"/>
      <c r="M247" s="142"/>
      <c r="N247" s="142"/>
      <c r="O247" s="143"/>
      <c r="Z247" s="151">
        <v>38701</v>
      </c>
      <c r="AA247" s="152">
        <v>6.02</v>
      </c>
      <c r="AB247" s="1"/>
      <c r="AC247" s="146"/>
    </row>
    <row r="248" spans="1:29" ht="15" customHeight="1">
      <c r="A248" s="2"/>
      <c r="B248" s="59">
        <v>239</v>
      </c>
      <c r="C248" s="56">
        <f>IF('Deviza-Kölcsön elszámolása'!C248="","",'Deviza-Kölcsön elszámolása'!C248)</f>
      </c>
      <c r="D248" s="115">
        <f>IF('Deviza-Kölcsön elszámolása'!D248="","",'Deviza-Kölcsön elszámolása'!D248)</f>
      </c>
      <c r="E248" s="54">
        <f t="shared" si="40"/>
      </c>
      <c r="F248" s="104"/>
      <c r="G248" s="56">
        <f t="shared" si="41"/>
      </c>
      <c r="H248" s="57">
        <f t="shared" si="42"/>
      </c>
      <c r="I248" s="56">
        <f t="shared" si="43"/>
      </c>
      <c r="J248" s="139">
        <f t="shared" si="44"/>
        <v>239</v>
      </c>
      <c r="K248" s="145"/>
      <c r="L248" s="144"/>
      <c r="M248" s="142"/>
      <c r="N248" s="142"/>
      <c r="O248" s="143"/>
      <c r="Z248" s="151">
        <v>38702</v>
      </c>
      <c r="AA248" s="152">
        <v>6.04</v>
      </c>
      <c r="AB248" s="1"/>
      <c r="AC248" s="146"/>
    </row>
    <row r="249" spans="1:29" ht="15" customHeight="1">
      <c r="A249" s="2"/>
      <c r="B249" s="59">
        <v>240</v>
      </c>
      <c r="C249" s="56">
        <f>IF('Deviza-Kölcsön elszámolása'!C249="","",'Deviza-Kölcsön elszámolása'!C249)</f>
      </c>
      <c r="D249" s="115">
        <f>IF('Deviza-Kölcsön elszámolása'!D249="","",'Deviza-Kölcsön elszámolása'!D249)</f>
      </c>
      <c r="E249" s="54">
        <f t="shared" si="40"/>
      </c>
      <c r="F249" s="104"/>
      <c r="G249" s="56">
        <f t="shared" si="41"/>
      </c>
      <c r="H249" s="57">
        <f t="shared" si="42"/>
      </c>
      <c r="I249" s="56">
        <f t="shared" si="43"/>
      </c>
      <c r="J249" s="139">
        <f t="shared" si="44"/>
        <v>240</v>
      </c>
      <c r="K249" s="145"/>
      <c r="L249" s="144"/>
      <c r="M249" s="142"/>
      <c r="N249" s="142"/>
      <c r="O249" s="143"/>
      <c r="Z249" s="151">
        <v>38705</v>
      </c>
      <c r="AA249" s="152">
        <v>6.05</v>
      </c>
      <c r="AB249" s="1"/>
      <c r="AC249" s="146"/>
    </row>
    <row r="250" spans="1:29" ht="15" customHeight="1">
      <c r="A250" s="2"/>
      <c r="B250" s="59">
        <v>241</v>
      </c>
      <c r="C250" s="56">
        <f>IF('Deviza-Kölcsön elszámolása'!C250="","",'Deviza-Kölcsön elszámolása'!C250)</f>
      </c>
      <c r="D250" s="115">
        <f>IF('Deviza-Kölcsön elszámolása'!D250="","",'Deviza-Kölcsön elszámolása'!D250)</f>
      </c>
      <c r="E250" s="54">
        <f t="shared" si="40"/>
      </c>
      <c r="F250" s="104"/>
      <c r="G250" s="56">
        <f t="shared" si="41"/>
      </c>
      <c r="H250" s="57">
        <f t="shared" si="42"/>
      </c>
      <c r="I250" s="56">
        <f t="shared" si="43"/>
      </c>
      <c r="J250" s="139">
        <f t="shared" si="44"/>
        <v>241</v>
      </c>
      <c r="K250" s="145"/>
      <c r="L250" s="144"/>
      <c r="M250" s="142"/>
      <c r="N250" s="142"/>
      <c r="O250" s="143"/>
      <c r="Z250" s="151">
        <v>38706</v>
      </c>
      <c r="AA250" s="152">
        <v>6.06</v>
      </c>
      <c r="AB250" s="1"/>
      <c r="AC250" s="146"/>
    </row>
    <row r="251" spans="1:29" ht="15" customHeight="1">
      <c r="A251" s="2"/>
      <c r="B251" s="59">
        <v>242</v>
      </c>
      <c r="C251" s="56">
        <f>IF('Deviza-Kölcsön elszámolása'!C251="","",'Deviza-Kölcsön elszámolása'!C251)</f>
      </c>
      <c r="D251" s="115">
        <f>IF('Deviza-Kölcsön elszámolása'!D251="","",'Deviza-Kölcsön elszámolása'!D251)</f>
      </c>
      <c r="E251" s="54">
        <f t="shared" si="40"/>
      </c>
      <c r="F251" s="104"/>
      <c r="G251" s="56">
        <f t="shared" si="41"/>
      </c>
      <c r="H251" s="57">
        <f t="shared" si="42"/>
      </c>
      <c r="I251" s="56">
        <f t="shared" si="43"/>
      </c>
      <c r="J251" s="139">
        <f t="shared" si="44"/>
        <v>242</v>
      </c>
      <c r="K251" s="145"/>
      <c r="L251" s="144"/>
      <c r="M251" s="142"/>
      <c r="N251" s="142"/>
      <c r="O251" s="143"/>
      <c r="Z251" s="151">
        <v>38707</v>
      </c>
      <c r="AA251" s="152">
        <v>6</v>
      </c>
      <c r="AB251" s="1"/>
      <c r="AC251" s="146"/>
    </row>
    <row r="252" spans="1:29" ht="15" customHeight="1">
      <c r="A252" s="2"/>
      <c r="B252" s="59">
        <v>243</v>
      </c>
      <c r="C252" s="56">
        <f>IF('Deviza-Kölcsön elszámolása'!C252="","",'Deviza-Kölcsön elszámolása'!C252)</f>
      </c>
      <c r="D252" s="115">
        <f>IF('Deviza-Kölcsön elszámolása'!D252="","",'Deviza-Kölcsön elszámolása'!D252)</f>
      </c>
      <c r="E252" s="54">
        <f t="shared" si="40"/>
      </c>
      <c r="F252" s="104"/>
      <c r="G252" s="56">
        <f t="shared" si="41"/>
      </c>
      <c r="H252" s="57">
        <f t="shared" si="42"/>
      </c>
      <c r="I252" s="56">
        <f t="shared" si="43"/>
      </c>
      <c r="J252" s="139">
        <f t="shared" si="44"/>
        <v>243</v>
      </c>
      <c r="K252" s="145"/>
      <c r="L252" s="144"/>
      <c r="M252" s="142"/>
      <c r="N252" s="142"/>
      <c r="O252" s="143"/>
      <c r="Z252" s="151">
        <v>38708</v>
      </c>
      <c r="AA252" s="152">
        <v>6.01</v>
      </c>
      <c r="AB252" s="1"/>
      <c r="AC252" s="146"/>
    </row>
    <row r="253" spans="1:29" ht="15" customHeight="1">
      <c r="A253" s="2"/>
      <c r="B253" s="59">
        <v>244</v>
      </c>
      <c r="C253" s="56">
        <f>IF('Deviza-Kölcsön elszámolása'!C253="","",'Deviza-Kölcsön elszámolása'!C253)</f>
      </c>
      <c r="D253" s="115">
        <f>IF('Deviza-Kölcsön elszámolása'!D253="","",'Deviza-Kölcsön elszámolása'!D253)</f>
      </c>
      <c r="E253" s="54">
        <f t="shared" si="40"/>
      </c>
      <c r="F253" s="104"/>
      <c r="G253" s="56">
        <f t="shared" si="41"/>
      </c>
      <c r="H253" s="57">
        <f t="shared" si="42"/>
      </c>
      <c r="I253" s="56">
        <f t="shared" si="43"/>
      </c>
      <c r="J253" s="139">
        <f t="shared" si="44"/>
        <v>244</v>
      </c>
      <c r="K253" s="145"/>
      <c r="L253" s="144"/>
      <c r="M253" s="142"/>
      <c r="N253" s="142"/>
      <c r="O253" s="143"/>
      <c r="Z253" s="151">
        <v>38709</v>
      </c>
      <c r="AA253" s="152">
        <v>6.01</v>
      </c>
      <c r="AB253" s="1"/>
      <c r="AC253" s="146"/>
    </row>
    <row r="254" spans="1:29" ht="15" customHeight="1">
      <c r="A254" s="2"/>
      <c r="B254" s="59">
        <v>245</v>
      </c>
      <c r="C254" s="56">
        <f>IF('Deviza-Kölcsön elszámolása'!C254="","",'Deviza-Kölcsön elszámolása'!C254)</f>
      </c>
      <c r="D254" s="115">
        <f>IF('Deviza-Kölcsön elszámolása'!D254="","",'Deviza-Kölcsön elszámolása'!D254)</f>
      </c>
      <c r="E254" s="54">
        <f t="shared" si="40"/>
      </c>
      <c r="F254" s="104"/>
      <c r="G254" s="56">
        <f t="shared" si="41"/>
      </c>
      <c r="H254" s="57">
        <f t="shared" si="42"/>
      </c>
      <c r="I254" s="56">
        <f t="shared" si="43"/>
      </c>
      <c r="J254" s="139">
        <f t="shared" si="44"/>
        <v>245</v>
      </c>
      <c r="K254" s="145"/>
      <c r="L254" s="144"/>
      <c r="M254" s="142"/>
      <c r="N254" s="142"/>
      <c r="O254" s="143"/>
      <c r="Z254" s="151">
        <v>38713</v>
      </c>
      <c r="AA254" s="152">
        <v>6.02</v>
      </c>
      <c r="AB254" s="1"/>
      <c r="AC254" s="146"/>
    </row>
    <row r="255" spans="1:29" ht="15" customHeight="1">
      <c r="A255" s="2"/>
      <c r="B255" s="59">
        <v>246</v>
      </c>
      <c r="C255" s="56">
        <f>IF('Deviza-Kölcsön elszámolása'!C255="","",'Deviza-Kölcsön elszámolása'!C255)</f>
      </c>
      <c r="D255" s="115">
        <f>IF('Deviza-Kölcsön elszámolása'!D255="","",'Deviza-Kölcsön elszámolása'!D255)</f>
      </c>
      <c r="E255" s="54">
        <f t="shared" si="40"/>
      </c>
      <c r="F255" s="104"/>
      <c r="G255" s="56">
        <f t="shared" si="41"/>
      </c>
      <c r="H255" s="57">
        <f t="shared" si="42"/>
      </c>
      <c r="I255" s="56">
        <f t="shared" si="43"/>
      </c>
      <c r="J255" s="139">
        <f t="shared" si="44"/>
        <v>246</v>
      </c>
      <c r="K255" s="145"/>
      <c r="L255" s="144"/>
      <c r="M255" s="142"/>
      <c r="N255" s="142"/>
      <c r="O255" s="143"/>
      <c r="Z255" s="151">
        <v>38714</v>
      </c>
      <c r="AA255" s="152">
        <v>6.03</v>
      </c>
      <c r="AB255" s="1"/>
      <c r="AC255" s="146"/>
    </row>
    <row r="256" spans="1:29" ht="15" customHeight="1">
      <c r="A256" s="2"/>
      <c r="B256" s="59">
        <v>247</v>
      </c>
      <c r="C256" s="56">
        <f>IF('Deviza-Kölcsön elszámolása'!C256="","",'Deviza-Kölcsön elszámolása'!C256)</f>
      </c>
      <c r="D256" s="115">
        <f>IF('Deviza-Kölcsön elszámolása'!D256="","",'Deviza-Kölcsön elszámolása'!D256)</f>
      </c>
      <c r="E256" s="54">
        <f t="shared" si="40"/>
      </c>
      <c r="F256" s="104"/>
      <c r="G256" s="56">
        <f t="shared" si="41"/>
      </c>
      <c r="H256" s="57">
        <f t="shared" si="42"/>
      </c>
      <c r="I256" s="56">
        <f t="shared" si="43"/>
      </c>
      <c r="J256" s="139">
        <f t="shared" si="44"/>
        <v>247</v>
      </c>
      <c r="K256" s="145"/>
      <c r="L256" s="144"/>
      <c r="M256" s="142"/>
      <c r="N256" s="142"/>
      <c r="O256" s="143"/>
      <c r="Z256" s="151">
        <v>38715</v>
      </c>
      <c r="AA256" s="152">
        <v>6.03</v>
      </c>
      <c r="AB256" s="1"/>
      <c r="AC256" s="146"/>
    </row>
    <row r="257" spans="1:29" ht="15" customHeight="1">
      <c r="A257" s="2"/>
      <c r="B257" s="59">
        <v>248</v>
      </c>
      <c r="C257" s="56">
        <f>IF('Deviza-Kölcsön elszámolása'!C257="","",'Deviza-Kölcsön elszámolása'!C257)</f>
      </c>
      <c r="D257" s="115">
        <f>IF('Deviza-Kölcsön elszámolása'!D257="","",'Deviza-Kölcsön elszámolása'!D257)</f>
      </c>
      <c r="E257" s="54">
        <f t="shared" si="40"/>
      </c>
      <c r="F257" s="104"/>
      <c r="G257" s="56">
        <f t="shared" si="41"/>
      </c>
      <c r="H257" s="57">
        <f t="shared" si="42"/>
      </c>
      <c r="I257" s="56">
        <f t="shared" si="43"/>
      </c>
      <c r="J257" s="139">
        <f t="shared" si="44"/>
        <v>248</v>
      </c>
      <c r="K257" s="145"/>
      <c r="L257" s="144"/>
      <c r="M257" s="142"/>
      <c r="N257" s="142"/>
      <c r="O257" s="143"/>
      <c r="Z257" s="153">
        <v>38716</v>
      </c>
      <c r="AA257" s="154">
        <v>6.04</v>
      </c>
      <c r="AB257" s="1"/>
      <c r="AC257" s="146"/>
    </row>
    <row r="258" spans="1:29" ht="15" customHeight="1">
      <c r="A258" s="2"/>
      <c r="B258" s="59">
        <v>249</v>
      </c>
      <c r="C258" s="56">
        <f>IF('Deviza-Kölcsön elszámolása'!C258="","",'Deviza-Kölcsön elszámolása'!C258)</f>
      </c>
      <c r="D258" s="115">
        <f>IF('Deviza-Kölcsön elszámolása'!D258="","",'Deviza-Kölcsön elszámolása'!D258)</f>
      </c>
      <c r="E258" s="54">
        <f t="shared" si="40"/>
      </c>
      <c r="F258" s="104"/>
      <c r="G258" s="56">
        <f t="shared" si="41"/>
      </c>
      <c r="H258" s="57">
        <f t="shared" si="42"/>
      </c>
      <c r="I258" s="56">
        <f t="shared" si="43"/>
      </c>
      <c r="J258" s="139">
        <f t="shared" si="44"/>
        <v>249</v>
      </c>
      <c r="K258" s="145"/>
      <c r="L258" s="144"/>
      <c r="M258" s="142"/>
      <c r="N258" s="142"/>
      <c r="O258" s="143"/>
      <c r="Z258" s="149">
        <v>38719</v>
      </c>
      <c r="AA258" s="150">
        <v>6.06</v>
      </c>
      <c r="AB258" s="1"/>
      <c r="AC258" s="146"/>
    </row>
    <row r="259" spans="1:29" ht="15" customHeight="1">
      <c r="A259" s="2"/>
      <c r="B259" s="59">
        <v>250</v>
      </c>
      <c r="C259" s="56">
        <f>IF('Deviza-Kölcsön elszámolása'!C259="","",'Deviza-Kölcsön elszámolása'!C259)</f>
      </c>
      <c r="D259" s="115">
        <f>IF('Deviza-Kölcsön elszámolása'!D259="","",'Deviza-Kölcsön elszámolása'!D259)</f>
      </c>
      <c r="E259" s="54">
        <f t="shared" si="40"/>
      </c>
      <c r="F259" s="104"/>
      <c r="G259" s="56">
        <f t="shared" si="41"/>
      </c>
      <c r="H259" s="57">
        <f t="shared" si="42"/>
      </c>
      <c r="I259" s="56">
        <f t="shared" si="43"/>
      </c>
      <c r="J259" s="139">
        <f t="shared" si="44"/>
        <v>250</v>
      </c>
      <c r="K259" s="145"/>
      <c r="L259" s="144"/>
      <c r="M259" s="142"/>
      <c r="N259" s="142"/>
      <c r="O259" s="143"/>
      <c r="Z259" s="151">
        <v>38720</v>
      </c>
      <c r="AA259" s="152">
        <v>6.08</v>
      </c>
      <c r="AB259" s="1"/>
      <c r="AC259" s="146"/>
    </row>
    <row r="260" spans="1:29" ht="15" customHeight="1">
      <c r="A260" s="2"/>
      <c r="B260" s="59">
        <v>251</v>
      </c>
      <c r="C260" s="56">
        <f>IF('Deviza-Kölcsön elszámolása'!C260="","",'Deviza-Kölcsön elszámolása'!C260)</f>
      </c>
      <c r="D260" s="115">
        <f>IF('Deviza-Kölcsön elszámolása'!D260="","",'Deviza-Kölcsön elszámolása'!D260)</f>
      </c>
      <c r="E260" s="54">
        <f t="shared" si="40"/>
      </c>
      <c r="F260" s="104"/>
      <c r="G260" s="56">
        <f t="shared" si="41"/>
      </c>
      <c r="H260" s="57">
        <f t="shared" si="42"/>
      </c>
      <c r="I260" s="56">
        <f t="shared" si="43"/>
      </c>
      <c r="J260" s="139">
        <f t="shared" si="44"/>
        <v>251</v>
      </c>
      <c r="K260" s="145"/>
      <c r="L260" s="144"/>
      <c r="M260" s="142"/>
      <c r="N260" s="142"/>
      <c r="O260" s="143"/>
      <c r="Z260" s="151">
        <v>38721</v>
      </c>
      <c r="AA260" s="152">
        <v>6.08</v>
      </c>
      <c r="AB260" s="1"/>
      <c r="AC260" s="146"/>
    </row>
    <row r="261" spans="1:29" ht="15" customHeight="1">
      <c r="A261" s="2"/>
      <c r="B261" s="59">
        <v>252</v>
      </c>
      <c r="C261" s="56">
        <f>IF('Deviza-Kölcsön elszámolása'!C261="","",'Deviza-Kölcsön elszámolása'!C261)</f>
      </c>
      <c r="D261" s="115">
        <f>IF('Deviza-Kölcsön elszámolása'!D261="","",'Deviza-Kölcsön elszámolása'!D261)</f>
      </c>
      <c r="E261" s="54">
        <f t="shared" si="40"/>
      </c>
      <c r="F261" s="104"/>
      <c r="G261" s="56">
        <f t="shared" si="41"/>
      </c>
      <c r="H261" s="57">
        <f t="shared" si="42"/>
      </c>
      <c r="I261" s="56">
        <f t="shared" si="43"/>
      </c>
      <c r="J261" s="139">
        <f t="shared" si="44"/>
        <v>252</v>
      </c>
      <c r="K261" s="145"/>
      <c r="L261" s="144"/>
      <c r="M261" s="142"/>
      <c r="N261" s="142"/>
      <c r="O261" s="143"/>
      <c r="Z261" s="151">
        <v>38722</v>
      </c>
      <c r="AA261" s="152">
        <v>6.08</v>
      </c>
      <c r="AB261" s="1"/>
      <c r="AC261" s="146"/>
    </row>
    <row r="262" spans="1:29" ht="15" customHeight="1">
      <c r="A262" s="2"/>
      <c r="B262" s="59">
        <v>253</v>
      </c>
      <c r="C262" s="56">
        <f>IF('Deviza-Kölcsön elszámolása'!C262="","",'Deviza-Kölcsön elszámolása'!C262)</f>
      </c>
      <c r="D262" s="115">
        <f>IF('Deviza-Kölcsön elszámolása'!D262="","",'Deviza-Kölcsön elszámolása'!D262)</f>
      </c>
      <c r="E262" s="54">
        <f t="shared" si="40"/>
      </c>
      <c r="F262" s="104"/>
      <c r="G262" s="56">
        <f t="shared" si="41"/>
      </c>
      <c r="H262" s="57">
        <f t="shared" si="42"/>
      </c>
      <c r="I262" s="56">
        <f t="shared" si="43"/>
      </c>
      <c r="J262" s="139">
        <f t="shared" si="44"/>
        <v>253</v>
      </c>
      <c r="K262" s="145"/>
      <c r="L262" s="144"/>
      <c r="M262" s="142"/>
      <c r="N262" s="142"/>
      <c r="O262" s="143"/>
      <c r="Z262" s="151">
        <v>38723</v>
      </c>
      <c r="AA262" s="152">
        <v>6.1</v>
      </c>
      <c r="AB262" s="1"/>
      <c r="AC262" s="146"/>
    </row>
    <row r="263" spans="1:29" ht="15" customHeight="1">
      <c r="A263" s="2"/>
      <c r="B263" s="59">
        <v>254</v>
      </c>
      <c r="C263" s="56">
        <f>IF('Deviza-Kölcsön elszámolása'!C263="","",'Deviza-Kölcsön elszámolása'!C263)</f>
      </c>
      <c r="D263" s="115">
        <f>IF('Deviza-Kölcsön elszámolása'!D263="","",'Deviza-Kölcsön elszámolása'!D263)</f>
      </c>
      <c r="E263" s="54">
        <f t="shared" si="40"/>
      </c>
      <c r="F263" s="104"/>
      <c r="G263" s="56">
        <f t="shared" si="41"/>
      </c>
      <c r="H263" s="57">
        <f t="shared" si="42"/>
      </c>
      <c r="I263" s="56">
        <f t="shared" si="43"/>
      </c>
      <c r="J263" s="139">
        <f t="shared" si="44"/>
        <v>254</v>
      </c>
      <c r="K263" s="145"/>
      <c r="L263" s="144"/>
      <c r="M263" s="142"/>
      <c r="N263" s="142"/>
      <c r="O263" s="143"/>
      <c r="Z263" s="151">
        <v>38726</v>
      </c>
      <c r="AA263" s="152">
        <v>6.09</v>
      </c>
      <c r="AB263" s="1"/>
      <c r="AC263" s="146"/>
    </row>
    <row r="264" spans="1:29" ht="15" customHeight="1">
      <c r="A264" s="2"/>
      <c r="B264" s="59">
        <v>255</v>
      </c>
      <c r="C264" s="56">
        <f>IF('Deviza-Kölcsön elszámolása'!C264="","",'Deviza-Kölcsön elszámolása'!C264)</f>
      </c>
      <c r="D264" s="115">
        <f>IF('Deviza-Kölcsön elszámolása'!D264="","",'Deviza-Kölcsön elszámolása'!D264)</f>
      </c>
      <c r="E264" s="54">
        <f t="shared" si="40"/>
      </c>
      <c r="F264" s="104"/>
      <c r="G264" s="56">
        <f t="shared" si="41"/>
      </c>
      <c r="H264" s="57">
        <f t="shared" si="42"/>
      </c>
      <c r="I264" s="56">
        <f t="shared" si="43"/>
      </c>
      <c r="J264" s="139">
        <f t="shared" si="44"/>
        <v>255</v>
      </c>
      <c r="K264" s="145"/>
      <c r="L264" s="144"/>
      <c r="M264" s="142"/>
      <c r="N264" s="142"/>
      <c r="O264" s="143"/>
      <c r="Z264" s="151">
        <v>38727</v>
      </c>
      <c r="AA264" s="152">
        <v>6.1</v>
      </c>
      <c r="AB264" s="1"/>
      <c r="AC264" s="146"/>
    </row>
    <row r="265" spans="1:29" ht="15" customHeight="1">
      <c r="A265" s="2"/>
      <c r="B265" s="59">
        <v>256</v>
      </c>
      <c r="C265" s="56">
        <f>IF('Deviza-Kölcsön elszámolása'!C265="","",'Deviza-Kölcsön elszámolása'!C265)</f>
      </c>
      <c r="D265" s="115">
        <f>IF('Deviza-Kölcsön elszámolása'!D265="","",'Deviza-Kölcsön elszámolása'!D265)</f>
      </c>
      <c r="E265" s="54">
        <f t="shared" si="40"/>
      </c>
      <c r="F265" s="104"/>
      <c r="G265" s="56">
        <f t="shared" si="41"/>
      </c>
      <c r="H265" s="57">
        <f t="shared" si="42"/>
      </c>
      <c r="I265" s="56">
        <f t="shared" si="43"/>
      </c>
      <c r="J265" s="139">
        <f t="shared" si="44"/>
        <v>256</v>
      </c>
      <c r="K265" s="145"/>
      <c r="L265" s="144"/>
      <c r="M265" s="142"/>
      <c r="N265" s="142"/>
      <c r="O265" s="143"/>
      <c r="Z265" s="151">
        <v>38728</v>
      </c>
      <c r="AA265" s="152">
        <v>6.1</v>
      </c>
      <c r="AB265" s="1"/>
      <c r="AC265" s="146"/>
    </row>
    <row r="266" spans="1:29" ht="15" customHeight="1">
      <c r="A266" s="2"/>
      <c r="B266" s="59">
        <v>257</v>
      </c>
      <c r="C266" s="56">
        <f>IF('Deviza-Kölcsön elszámolása'!C266="","",'Deviza-Kölcsön elszámolása'!C266)</f>
      </c>
      <c r="D266" s="115">
        <f>IF('Deviza-Kölcsön elszámolása'!D266="","",'Deviza-Kölcsön elszámolása'!D266)</f>
      </c>
      <c r="E266" s="54">
        <f t="shared" si="40"/>
      </c>
      <c r="F266" s="104"/>
      <c r="G266" s="56">
        <f t="shared" si="41"/>
      </c>
      <c r="H266" s="57">
        <f t="shared" si="42"/>
      </c>
      <c r="I266" s="56">
        <f t="shared" si="43"/>
      </c>
      <c r="J266" s="139">
        <f t="shared" si="44"/>
        <v>257</v>
      </c>
      <c r="K266" s="145"/>
      <c r="L266" s="144"/>
      <c r="M266" s="142"/>
      <c r="N266" s="142"/>
      <c r="O266" s="143"/>
      <c r="Z266" s="151">
        <v>38729</v>
      </c>
      <c r="AA266" s="152">
        <v>6.1</v>
      </c>
      <c r="AB266" s="1"/>
      <c r="AC266" s="146"/>
    </row>
    <row r="267" spans="1:29" ht="15" customHeight="1">
      <c r="A267" s="2"/>
      <c r="B267" s="59">
        <v>258</v>
      </c>
      <c r="C267" s="56">
        <f>IF('Deviza-Kölcsön elszámolása'!C267="","",'Deviza-Kölcsön elszámolása'!C267)</f>
      </c>
      <c r="D267" s="115">
        <f>IF('Deviza-Kölcsön elszámolása'!D267="","",'Deviza-Kölcsön elszámolása'!D267)</f>
      </c>
      <c r="E267" s="54">
        <f t="shared" si="40"/>
      </c>
      <c r="F267" s="104"/>
      <c r="G267" s="56">
        <f t="shared" si="41"/>
      </c>
      <c r="H267" s="57">
        <f t="shared" si="42"/>
      </c>
      <c r="I267" s="56">
        <f t="shared" si="43"/>
      </c>
      <c r="J267" s="139">
        <f t="shared" si="44"/>
        <v>258</v>
      </c>
      <c r="K267" s="145"/>
      <c r="L267" s="144"/>
      <c r="M267" s="142"/>
      <c r="N267" s="142"/>
      <c r="O267" s="143"/>
      <c r="Z267" s="151">
        <v>38730</v>
      </c>
      <c r="AA267" s="152">
        <v>6.09</v>
      </c>
      <c r="AB267" s="1"/>
      <c r="AC267" s="146"/>
    </row>
    <row r="268" spans="1:29" ht="15" customHeight="1">
      <c r="A268" s="2"/>
      <c r="B268" s="59">
        <v>259</v>
      </c>
      <c r="C268" s="56">
        <f>IF('Deviza-Kölcsön elszámolása'!C268="","",'Deviza-Kölcsön elszámolása'!C268)</f>
      </c>
      <c r="D268" s="115">
        <f>IF('Deviza-Kölcsön elszámolása'!D268="","",'Deviza-Kölcsön elszámolása'!D268)</f>
      </c>
      <c r="E268" s="54">
        <f t="shared" si="40"/>
      </c>
      <c r="F268" s="104"/>
      <c r="G268" s="56">
        <f t="shared" si="41"/>
      </c>
      <c r="H268" s="57">
        <f t="shared" si="42"/>
      </c>
      <c r="I268" s="56">
        <f t="shared" si="43"/>
      </c>
      <c r="J268" s="139">
        <f t="shared" si="44"/>
        <v>259</v>
      </c>
      <c r="K268" s="145"/>
      <c r="L268" s="144"/>
      <c r="M268" s="142"/>
      <c r="N268" s="142"/>
      <c r="O268" s="143"/>
      <c r="Z268" s="151">
        <v>38733</v>
      </c>
      <c r="AA268" s="152">
        <v>6.07</v>
      </c>
      <c r="AB268" s="1"/>
      <c r="AC268" s="146"/>
    </row>
    <row r="269" spans="1:29" ht="15" customHeight="1">
      <c r="A269" s="2"/>
      <c r="B269" s="59">
        <v>260</v>
      </c>
      <c r="C269" s="56">
        <f>IF('Deviza-Kölcsön elszámolása'!C269="","",'Deviza-Kölcsön elszámolása'!C269)</f>
      </c>
      <c r="D269" s="115">
        <f>IF('Deviza-Kölcsön elszámolása'!D269="","",'Deviza-Kölcsön elszámolása'!D269)</f>
      </c>
      <c r="E269" s="54">
        <f aca="true" t="shared" si="45" ref="E269:E332">IF(D269="","",D269-D268)</f>
      </c>
      <c r="F269" s="104"/>
      <c r="G269" s="56">
        <f t="shared" si="41"/>
      </c>
      <c r="H269" s="57">
        <f t="shared" si="42"/>
      </c>
      <c r="I269" s="56">
        <f t="shared" si="43"/>
      </c>
      <c r="J269" s="139">
        <f t="shared" si="44"/>
        <v>260</v>
      </c>
      <c r="K269" s="145"/>
      <c r="L269" s="144"/>
      <c r="M269" s="142"/>
      <c r="N269" s="142"/>
      <c r="O269" s="143"/>
      <c r="Z269" s="151">
        <v>38734</v>
      </c>
      <c r="AA269" s="152">
        <v>6.05</v>
      </c>
      <c r="AB269" s="1"/>
      <c r="AC269" s="146"/>
    </row>
    <row r="270" spans="1:29" ht="15" customHeight="1">
      <c r="A270" s="2"/>
      <c r="B270" s="59">
        <v>261</v>
      </c>
      <c r="C270" s="56">
        <f>IF('Deviza-Kölcsön elszámolása'!C270="","",'Deviza-Kölcsön elszámolása'!C270)</f>
      </c>
      <c r="D270" s="115">
        <f>IF('Deviza-Kölcsön elszámolása'!D270="","",'Deviza-Kölcsön elszámolása'!D270)</f>
      </c>
      <c r="E270" s="54">
        <f t="shared" si="45"/>
      </c>
      <c r="F270" s="104"/>
      <c r="G270" s="56">
        <f t="shared" si="41"/>
      </c>
      <c r="H270" s="57">
        <f t="shared" si="42"/>
      </c>
      <c r="I270" s="56">
        <f t="shared" si="43"/>
      </c>
      <c r="J270" s="139">
        <f t="shared" si="44"/>
        <v>261</v>
      </c>
      <c r="K270" s="145"/>
      <c r="L270" s="144"/>
      <c r="M270" s="142"/>
      <c r="N270" s="142"/>
      <c r="O270" s="143"/>
      <c r="Z270" s="151">
        <v>38735</v>
      </c>
      <c r="AA270" s="152">
        <v>6.05</v>
      </c>
      <c r="AB270" s="1"/>
      <c r="AC270" s="146"/>
    </row>
    <row r="271" spans="1:29" ht="15" customHeight="1">
      <c r="A271" s="2"/>
      <c r="B271" s="59">
        <v>262</v>
      </c>
      <c r="C271" s="56">
        <f>IF('Deviza-Kölcsön elszámolása'!C271="","",'Deviza-Kölcsön elszámolása'!C271)</f>
      </c>
      <c r="D271" s="115">
        <f>IF('Deviza-Kölcsön elszámolása'!D271="","",'Deviza-Kölcsön elszámolása'!D271)</f>
      </c>
      <c r="E271" s="54">
        <f t="shared" si="45"/>
      </c>
      <c r="F271" s="104"/>
      <c r="G271" s="56">
        <f t="shared" si="41"/>
      </c>
      <c r="H271" s="57">
        <f t="shared" si="42"/>
      </c>
      <c r="I271" s="56">
        <f t="shared" si="43"/>
      </c>
      <c r="J271" s="139">
        <f t="shared" si="44"/>
        <v>262</v>
      </c>
      <c r="K271" s="145"/>
      <c r="L271" s="144"/>
      <c r="M271" s="142"/>
      <c r="N271" s="142"/>
      <c r="O271" s="143"/>
      <c r="Z271" s="151">
        <v>38736</v>
      </c>
      <c r="AA271" s="152">
        <v>6.05</v>
      </c>
      <c r="AB271" s="1"/>
      <c r="AC271" s="146"/>
    </row>
    <row r="272" spans="1:29" ht="15" customHeight="1">
      <c r="A272" s="2"/>
      <c r="B272" s="59">
        <v>263</v>
      </c>
      <c r="C272" s="56">
        <f>IF('Deviza-Kölcsön elszámolása'!C272="","",'Deviza-Kölcsön elszámolása'!C272)</f>
      </c>
      <c r="D272" s="115">
        <f>IF('Deviza-Kölcsön elszámolása'!D272="","",'Deviza-Kölcsön elszámolása'!D272)</f>
      </c>
      <c r="E272" s="54">
        <f t="shared" si="45"/>
      </c>
      <c r="F272" s="104"/>
      <c r="G272" s="56">
        <f t="shared" si="41"/>
      </c>
      <c r="H272" s="57">
        <f t="shared" si="42"/>
      </c>
      <c r="I272" s="56">
        <f t="shared" si="43"/>
      </c>
      <c r="J272" s="139">
        <f t="shared" si="44"/>
        <v>263</v>
      </c>
      <c r="K272" s="145"/>
      <c r="L272" s="144"/>
      <c r="M272" s="142"/>
      <c r="N272" s="142"/>
      <c r="O272" s="143"/>
      <c r="Z272" s="151">
        <v>38737</v>
      </c>
      <c r="AA272" s="152">
        <v>6.06</v>
      </c>
      <c r="AB272" s="1"/>
      <c r="AC272" s="146"/>
    </row>
    <row r="273" spans="1:29" ht="15" customHeight="1">
      <c r="A273" s="2"/>
      <c r="B273" s="59">
        <v>264</v>
      </c>
      <c r="C273" s="56">
        <f>IF('Deviza-Kölcsön elszámolása'!C273="","",'Deviza-Kölcsön elszámolása'!C273)</f>
      </c>
      <c r="D273" s="115">
        <f>IF('Deviza-Kölcsön elszámolása'!D273="","",'Deviza-Kölcsön elszámolása'!D273)</f>
      </c>
      <c r="E273" s="54">
        <f t="shared" si="45"/>
      </c>
      <c r="F273" s="104"/>
      <c r="G273" s="56">
        <f t="shared" si="41"/>
      </c>
      <c r="H273" s="57">
        <f t="shared" si="42"/>
      </c>
      <c r="I273" s="56">
        <f t="shared" si="43"/>
      </c>
      <c r="J273" s="139">
        <f t="shared" si="44"/>
        <v>264</v>
      </c>
      <c r="K273" s="145"/>
      <c r="L273" s="144"/>
      <c r="M273" s="142"/>
      <c r="N273" s="142"/>
      <c r="O273" s="143"/>
      <c r="Z273" s="151">
        <v>38740</v>
      </c>
      <c r="AA273" s="152">
        <v>6.05</v>
      </c>
      <c r="AB273" s="1"/>
      <c r="AC273" s="146"/>
    </row>
    <row r="274" spans="1:29" ht="15" customHeight="1">
      <c r="A274" s="2"/>
      <c r="B274" s="59">
        <v>265</v>
      </c>
      <c r="C274" s="56">
        <f>IF('Deviza-Kölcsön elszámolása'!C274="","",'Deviza-Kölcsön elszámolása'!C274)</f>
      </c>
      <c r="D274" s="115">
        <f>IF('Deviza-Kölcsön elszámolása'!D274="","",'Deviza-Kölcsön elszámolása'!D274)</f>
      </c>
      <c r="E274" s="54">
        <f t="shared" si="45"/>
      </c>
      <c r="F274" s="104"/>
      <c r="G274" s="56">
        <f t="shared" si="41"/>
      </c>
      <c r="H274" s="57">
        <f t="shared" si="42"/>
      </c>
      <c r="I274" s="56">
        <f t="shared" si="43"/>
      </c>
      <c r="J274" s="139">
        <f t="shared" si="44"/>
        <v>265</v>
      </c>
      <c r="K274" s="145"/>
      <c r="L274" s="144"/>
      <c r="M274" s="142"/>
      <c r="N274" s="142"/>
      <c r="O274" s="143"/>
      <c r="Z274" s="151">
        <v>38741</v>
      </c>
      <c r="AA274" s="152">
        <v>6.05</v>
      </c>
      <c r="AB274" s="1"/>
      <c r="AC274" s="146"/>
    </row>
    <row r="275" spans="1:29" ht="15" customHeight="1">
      <c r="A275" s="2"/>
      <c r="B275" s="59">
        <v>266</v>
      </c>
      <c r="C275" s="56">
        <f>IF('Deviza-Kölcsön elszámolása'!C275="","",'Deviza-Kölcsön elszámolása'!C275)</f>
      </c>
      <c r="D275" s="115">
        <f>IF('Deviza-Kölcsön elszámolása'!D275="","",'Deviza-Kölcsön elszámolása'!D275)</f>
      </c>
      <c r="E275" s="54">
        <f t="shared" si="45"/>
      </c>
      <c r="F275" s="104"/>
      <c r="G275" s="56">
        <f t="shared" si="41"/>
      </c>
      <c r="H275" s="57">
        <f t="shared" si="42"/>
      </c>
      <c r="I275" s="56">
        <f t="shared" si="43"/>
      </c>
      <c r="J275" s="139">
        <f t="shared" si="44"/>
        <v>266</v>
      </c>
      <c r="K275" s="145"/>
      <c r="L275" s="144"/>
      <c r="M275" s="142"/>
      <c r="N275" s="142"/>
      <c r="O275" s="143"/>
      <c r="Z275" s="151">
        <v>38742</v>
      </c>
      <c r="AA275" s="152">
        <v>6.1</v>
      </c>
      <c r="AB275" s="1"/>
      <c r="AC275" s="146"/>
    </row>
    <row r="276" spans="1:29" ht="15" customHeight="1">
      <c r="A276" s="2"/>
      <c r="B276" s="59">
        <v>267</v>
      </c>
      <c r="C276" s="56">
        <f>IF('Deviza-Kölcsön elszámolása'!C276="","",'Deviza-Kölcsön elszámolása'!C276)</f>
      </c>
      <c r="D276" s="115">
        <f>IF('Deviza-Kölcsön elszámolása'!D276="","",'Deviza-Kölcsön elszámolása'!D276)</f>
      </c>
      <c r="E276" s="54">
        <f t="shared" si="45"/>
      </c>
      <c r="F276" s="104"/>
      <c r="G276" s="56">
        <f t="shared" si="41"/>
      </c>
      <c r="H276" s="57">
        <f t="shared" si="42"/>
      </c>
      <c r="I276" s="56">
        <f t="shared" si="43"/>
      </c>
      <c r="J276" s="139">
        <f t="shared" si="44"/>
        <v>267</v>
      </c>
      <c r="K276" s="145"/>
      <c r="L276" s="144"/>
      <c r="M276" s="142"/>
      <c r="N276" s="142"/>
      <c r="O276" s="143"/>
      <c r="Z276" s="151">
        <v>38743</v>
      </c>
      <c r="AA276" s="152">
        <v>6.12</v>
      </c>
      <c r="AB276" s="1"/>
      <c r="AC276" s="146"/>
    </row>
    <row r="277" spans="1:29" ht="15" customHeight="1">
      <c r="A277" s="2"/>
      <c r="B277" s="59">
        <v>268</v>
      </c>
      <c r="C277" s="56">
        <f>IF('Deviza-Kölcsön elszámolása'!C277="","",'Deviza-Kölcsön elszámolása'!C277)</f>
      </c>
      <c r="D277" s="115">
        <f>IF('Deviza-Kölcsön elszámolása'!D277="","",'Deviza-Kölcsön elszámolása'!D277)</f>
      </c>
      <c r="E277" s="54">
        <f t="shared" si="45"/>
      </c>
      <c r="F277" s="104"/>
      <c r="G277" s="56">
        <f t="shared" si="41"/>
      </c>
      <c r="H277" s="57">
        <f t="shared" si="42"/>
      </c>
      <c r="I277" s="56">
        <f t="shared" si="43"/>
      </c>
      <c r="J277" s="139">
        <f t="shared" si="44"/>
        <v>268</v>
      </c>
      <c r="K277" s="145"/>
      <c r="L277" s="144"/>
      <c r="M277" s="142"/>
      <c r="N277" s="142"/>
      <c r="O277" s="143"/>
      <c r="Z277" s="151">
        <v>38744</v>
      </c>
      <c r="AA277" s="152">
        <v>6.12</v>
      </c>
      <c r="AB277" s="1"/>
      <c r="AC277" s="146"/>
    </row>
    <row r="278" spans="1:29" ht="15" customHeight="1">
      <c r="A278" s="2"/>
      <c r="B278" s="59">
        <v>269</v>
      </c>
      <c r="C278" s="56">
        <f>IF('Deviza-Kölcsön elszámolása'!C278="","",'Deviza-Kölcsön elszámolása'!C278)</f>
      </c>
      <c r="D278" s="115">
        <f>IF('Deviza-Kölcsön elszámolása'!D278="","",'Deviza-Kölcsön elszámolása'!D278)</f>
      </c>
      <c r="E278" s="54">
        <f t="shared" si="45"/>
      </c>
      <c r="F278" s="104"/>
      <c r="G278" s="56">
        <f t="shared" si="41"/>
      </c>
      <c r="H278" s="57">
        <f t="shared" si="42"/>
      </c>
      <c r="I278" s="56">
        <f t="shared" si="43"/>
      </c>
      <c r="J278" s="139">
        <f t="shared" si="44"/>
        <v>269</v>
      </c>
      <c r="K278" s="145"/>
      <c r="L278" s="144"/>
      <c r="M278" s="142"/>
      <c r="N278" s="142"/>
      <c r="O278" s="143"/>
      <c r="Z278" s="151">
        <v>38747</v>
      </c>
      <c r="AA278" s="152">
        <v>6.09</v>
      </c>
      <c r="AB278" s="1"/>
      <c r="AC278" s="146"/>
    </row>
    <row r="279" spans="1:29" ht="15" customHeight="1">
      <c r="A279" s="2"/>
      <c r="B279" s="59">
        <v>270</v>
      </c>
      <c r="C279" s="56">
        <f>IF('Deviza-Kölcsön elszámolása'!C279="","",'Deviza-Kölcsön elszámolása'!C279)</f>
      </c>
      <c r="D279" s="115">
        <f>IF('Deviza-Kölcsön elszámolása'!D279="","",'Deviza-Kölcsön elszámolása'!D279)</f>
      </c>
      <c r="E279" s="54">
        <f t="shared" si="45"/>
      </c>
      <c r="F279" s="104"/>
      <c r="G279" s="56">
        <f t="shared" si="41"/>
      </c>
      <c r="H279" s="57">
        <f t="shared" si="42"/>
      </c>
      <c r="I279" s="56">
        <f t="shared" si="43"/>
      </c>
      <c r="J279" s="139">
        <f t="shared" si="44"/>
        <v>270</v>
      </c>
      <c r="K279" s="145"/>
      <c r="L279" s="144"/>
      <c r="M279" s="142"/>
      <c r="N279" s="142"/>
      <c r="O279" s="143"/>
      <c r="Z279" s="151">
        <v>38748</v>
      </c>
      <c r="AA279" s="152">
        <v>6.09</v>
      </c>
      <c r="AB279" s="1"/>
      <c r="AC279" s="146"/>
    </row>
    <row r="280" spans="1:29" ht="15" customHeight="1">
      <c r="A280" s="2"/>
      <c r="B280" s="59">
        <v>271</v>
      </c>
      <c r="C280" s="56">
        <f>IF('Deviza-Kölcsön elszámolása'!C280="","",'Deviza-Kölcsön elszámolása'!C280)</f>
      </c>
      <c r="D280" s="115">
        <f>IF('Deviza-Kölcsön elszámolása'!D280="","",'Deviza-Kölcsön elszámolása'!D280)</f>
      </c>
      <c r="E280" s="54">
        <f t="shared" si="45"/>
      </c>
      <c r="F280" s="104"/>
      <c r="G280" s="56">
        <f t="shared" si="41"/>
      </c>
      <c r="H280" s="57">
        <f t="shared" si="42"/>
      </c>
      <c r="I280" s="56">
        <f t="shared" si="43"/>
      </c>
      <c r="J280" s="139">
        <f t="shared" si="44"/>
        <v>271</v>
      </c>
      <c r="K280" s="145"/>
      <c r="L280" s="144"/>
      <c r="M280" s="142"/>
      <c r="N280" s="142"/>
      <c r="O280" s="143"/>
      <c r="Z280" s="151">
        <v>38749</v>
      </c>
      <c r="AA280" s="152">
        <v>6.08</v>
      </c>
      <c r="AB280" s="1"/>
      <c r="AC280" s="146"/>
    </row>
    <row r="281" spans="1:29" ht="15" customHeight="1">
      <c r="A281" s="2"/>
      <c r="B281" s="59">
        <v>272</v>
      </c>
      <c r="C281" s="56">
        <f>IF('Deviza-Kölcsön elszámolása'!C281="","",'Deviza-Kölcsön elszámolása'!C281)</f>
      </c>
      <c r="D281" s="115">
        <f>IF('Deviza-Kölcsön elszámolása'!D281="","",'Deviza-Kölcsön elszámolása'!D281)</f>
      </c>
      <c r="E281" s="54">
        <f t="shared" si="45"/>
      </c>
      <c r="F281" s="104"/>
      <c r="G281" s="56">
        <f t="shared" si="41"/>
      </c>
      <c r="H281" s="57">
        <f t="shared" si="42"/>
      </c>
      <c r="I281" s="56">
        <f t="shared" si="43"/>
      </c>
      <c r="J281" s="139">
        <f t="shared" si="44"/>
        <v>272</v>
      </c>
      <c r="K281" s="145"/>
      <c r="L281" s="144"/>
      <c r="M281" s="142"/>
      <c r="N281" s="142"/>
      <c r="O281" s="143"/>
      <c r="Z281" s="151">
        <v>38750</v>
      </c>
      <c r="AA281" s="152">
        <v>6.07</v>
      </c>
      <c r="AB281" s="1"/>
      <c r="AC281" s="146"/>
    </row>
    <row r="282" spans="1:29" ht="15" customHeight="1">
      <c r="A282" s="2"/>
      <c r="B282" s="59">
        <v>273</v>
      </c>
      <c r="C282" s="56">
        <f>IF('Deviza-Kölcsön elszámolása'!C282="","",'Deviza-Kölcsön elszámolása'!C282)</f>
      </c>
      <c r="D282" s="115">
        <f>IF('Deviza-Kölcsön elszámolása'!D282="","",'Deviza-Kölcsön elszámolása'!D282)</f>
      </c>
      <c r="E282" s="54">
        <f t="shared" si="45"/>
      </c>
      <c r="F282" s="104"/>
      <c r="G282" s="56">
        <f t="shared" si="41"/>
      </c>
      <c r="H282" s="57">
        <f t="shared" si="42"/>
      </c>
      <c r="I282" s="56">
        <f t="shared" si="43"/>
      </c>
      <c r="J282" s="139">
        <f t="shared" si="44"/>
        <v>273</v>
      </c>
      <c r="K282" s="145"/>
      <c r="L282" s="144"/>
      <c r="M282" s="142"/>
      <c r="N282" s="142"/>
      <c r="O282" s="143"/>
      <c r="Z282" s="151">
        <v>38751</v>
      </c>
      <c r="AA282" s="152">
        <v>6.06</v>
      </c>
      <c r="AB282" s="1"/>
      <c r="AC282" s="146"/>
    </row>
    <row r="283" spans="1:29" ht="15" customHeight="1">
      <c r="A283" s="2"/>
      <c r="B283" s="59">
        <v>274</v>
      </c>
      <c r="C283" s="56">
        <f>IF('Deviza-Kölcsön elszámolása'!C283="","",'Deviza-Kölcsön elszámolása'!C283)</f>
      </c>
      <c r="D283" s="115">
        <f>IF('Deviza-Kölcsön elszámolása'!D283="","",'Deviza-Kölcsön elszámolása'!D283)</f>
      </c>
      <c r="E283" s="54">
        <f t="shared" si="45"/>
      </c>
      <c r="F283" s="104"/>
      <c r="G283" s="56">
        <f t="shared" si="41"/>
      </c>
      <c r="H283" s="57">
        <f t="shared" si="42"/>
      </c>
      <c r="I283" s="56">
        <f t="shared" si="43"/>
      </c>
      <c r="J283" s="139">
        <f t="shared" si="44"/>
        <v>274</v>
      </c>
      <c r="K283" s="145"/>
      <c r="L283" s="144"/>
      <c r="M283" s="142"/>
      <c r="N283" s="142"/>
      <c r="O283" s="143"/>
      <c r="Z283" s="151">
        <v>38754</v>
      </c>
      <c r="AA283" s="152">
        <v>6.05</v>
      </c>
      <c r="AB283" s="1"/>
      <c r="AC283" s="146"/>
    </row>
    <row r="284" spans="1:29" ht="15" customHeight="1">
      <c r="A284" s="2"/>
      <c r="B284" s="59">
        <v>275</v>
      </c>
      <c r="C284" s="56">
        <f>IF('Deviza-Kölcsön elszámolása'!C284="","",'Deviza-Kölcsön elszámolása'!C284)</f>
      </c>
      <c r="D284" s="115">
        <f>IF('Deviza-Kölcsön elszámolása'!D284="","",'Deviza-Kölcsön elszámolása'!D284)</f>
      </c>
      <c r="E284" s="54">
        <f t="shared" si="45"/>
      </c>
      <c r="F284" s="104"/>
      <c r="G284" s="56">
        <f t="shared" si="41"/>
      </c>
      <c r="H284" s="57">
        <f t="shared" si="42"/>
      </c>
      <c r="I284" s="56">
        <f t="shared" si="43"/>
      </c>
      <c r="J284" s="139">
        <f t="shared" si="44"/>
        <v>275</v>
      </c>
      <c r="K284" s="145"/>
      <c r="L284" s="144"/>
      <c r="M284" s="142"/>
      <c r="N284" s="142"/>
      <c r="O284" s="143"/>
      <c r="Z284" s="151">
        <v>38755</v>
      </c>
      <c r="AA284" s="152">
        <v>6.04</v>
      </c>
      <c r="AB284" s="1"/>
      <c r="AC284" s="146"/>
    </row>
    <row r="285" spans="1:29" ht="15" customHeight="1">
      <c r="A285" s="2"/>
      <c r="B285" s="59">
        <v>276</v>
      </c>
      <c r="C285" s="56">
        <f>IF('Deviza-Kölcsön elszámolása'!C285="","",'Deviza-Kölcsön elszámolása'!C285)</f>
      </c>
      <c r="D285" s="115">
        <f>IF('Deviza-Kölcsön elszámolása'!D285="","",'Deviza-Kölcsön elszámolása'!D285)</f>
      </c>
      <c r="E285" s="54">
        <f t="shared" si="45"/>
      </c>
      <c r="F285" s="104"/>
      <c r="G285" s="56">
        <f t="shared" si="41"/>
      </c>
      <c r="H285" s="57">
        <f t="shared" si="42"/>
      </c>
      <c r="I285" s="56">
        <f t="shared" si="43"/>
      </c>
      <c r="J285" s="139">
        <f t="shared" si="44"/>
        <v>276</v>
      </c>
      <c r="K285" s="145"/>
      <c r="L285" s="144"/>
      <c r="M285" s="142"/>
      <c r="N285" s="142"/>
      <c r="O285" s="143"/>
      <c r="Z285" s="151">
        <v>38756</v>
      </c>
      <c r="AA285" s="152">
        <v>6.03</v>
      </c>
      <c r="AB285" s="1"/>
      <c r="AC285" s="146"/>
    </row>
    <row r="286" spans="1:29" ht="15" customHeight="1">
      <c r="A286" s="2"/>
      <c r="B286" s="59">
        <v>277</v>
      </c>
      <c r="C286" s="56">
        <f>IF('Deviza-Kölcsön elszámolása'!C286="","",'Deviza-Kölcsön elszámolása'!C286)</f>
      </c>
      <c r="D286" s="115">
        <f>IF('Deviza-Kölcsön elszámolása'!D286="","",'Deviza-Kölcsön elszámolása'!D286)</f>
      </c>
      <c r="E286" s="54">
        <f t="shared" si="45"/>
      </c>
      <c r="F286" s="104"/>
      <c r="G286" s="56">
        <f t="shared" si="41"/>
      </c>
      <c r="H286" s="57">
        <f t="shared" si="42"/>
      </c>
      <c r="I286" s="56">
        <f t="shared" si="43"/>
      </c>
      <c r="J286" s="139">
        <f t="shared" si="44"/>
        <v>277</v>
      </c>
      <c r="K286" s="145"/>
      <c r="L286" s="144"/>
      <c r="M286" s="142"/>
      <c r="N286" s="142"/>
      <c r="O286" s="143"/>
      <c r="Z286" s="151">
        <v>38757</v>
      </c>
      <c r="AA286" s="152">
        <v>6.03</v>
      </c>
      <c r="AB286" s="1"/>
      <c r="AC286" s="146"/>
    </row>
    <row r="287" spans="1:29" ht="15" customHeight="1">
      <c r="A287" s="2"/>
      <c r="B287" s="59">
        <v>278</v>
      </c>
      <c r="C287" s="56">
        <f>IF('Deviza-Kölcsön elszámolása'!C287="","",'Deviza-Kölcsön elszámolása'!C287)</f>
      </c>
      <c r="D287" s="115">
        <f>IF('Deviza-Kölcsön elszámolása'!D287="","",'Deviza-Kölcsön elszámolása'!D287)</f>
      </c>
      <c r="E287" s="54">
        <f t="shared" si="45"/>
      </c>
      <c r="F287" s="104"/>
      <c r="G287" s="56">
        <f t="shared" si="41"/>
      </c>
      <c r="H287" s="57">
        <f t="shared" si="42"/>
      </c>
      <c r="I287" s="56">
        <f t="shared" si="43"/>
      </c>
      <c r="J287" s="139">
        <f t="shared" si="44"/>
        <v>278</v>
      </c>
      <c r="K287" s="145"/>
      <c r="L287" s="144"/>
      <c r="M287" s="142"/>
      <c r="N287" s="142"/>
      <c r="O287" s="143"/>
      <c r="Z287" s="151">
        <v>38758</v>
      </c>
      <c r="AA287" s="152">
        <v>6.03</v>
      </c>
      <c r="AB287" s="1"/>
      <c r="AC287" s="146"/>
    </row>
    <row r="288" spans="1:29" ht="15" customHeight="1">
      <c r="A288" s="2"/>
      <c r="B288" s="59">
        <v>279</v>
      </c>
      <c r="C288" s="56">
        <f>IF('Deviza-Kölcsön elszámolása'!C288="","",'Deviza-Kölcsön elszámolása'!C288)</f>
      </c>
      <c r="D288" s="115">
        <f>IF('Deviza-Kölcsön elszámolása'!D288="","",'Deviza-Kölcsön elszámolása'!D288)</f>
      </c>
      <c r="E288" s="54">
        <f t="shared" si="45"/>
      </c>
      <c r="F288" s="104"/>
      <c r="G288" s="56">
        <f t="shared" si="41"/>
      </c>
      <c r="H288" s="57">
        <f t="shared" si="42"/>
      </c>
      <c r="I288" s="56">
        <f t="shared" si="43"/>
      </c>
      <c r="J288" s="139">
        <f t="shared" si="44"/>
        <v>279</v>
      </c>
      <c r="K288" s="145"/>
      <c r="L288" s="144"/>
      <c r="M288" s="142"/>
      <c r="N288" s="142"/>
      <c r="O288" s="143"/>
      <c r="Z288" s="151">
        <v>38761</v>
      </c>
      <c r="AA288" s="152">
        <v>6.02</v>
      </c>
      <c r="AB288" s="1"/>
      <c r="AC288" s="146"/>
    </row>
    <row r="289" spans="1:29" ht="15" customHeight="1">
      <c r="A289" s="2"/>
      <c r="B289" s="59">
        <v>280</v>
      </c>
      <c r="C289" s="56">
        <f>IF('Deviza-Kölcsön elszámolása'!C289="","",'Deviza-Kölcsön elszámolása'!C289)</f>
      </c>
      <c r="D289" s="115">
        <f>IF('Deviza-Kölcsön elszámolása'!D289="","",'Deviza-Kölcsön elszámolása'!D289)</f>
      </c>
      <c r="E289" s="54">
        <f t="shared" si="45"/>
      </c>
      <c r="F289" s="104"/>
      <c r="G289" s="56">
        <f t="shared" si="41"/>
      </c>
      <c r="H289" s="57">
        <f t="shared" si="42"/>
      </c>
      <c r="I289" s="56">
        <f t="shared" si="43"/>
      </c>
      <c r="J289" s="139">
        <f t="shared" si="44"/>
        <v>280</v>
      </c>
      <c r="K289" s="145"/>
      <c r="L289" s="144">
        <f>IF(K289="","",VLOOKUP(D289,$X$15:$Y378,2))</f>
      </c>
      <c r="M289" s="142">
        <f aca="true" t="shared" si="46" ref="M289:M341">IF(K289="","",O288*E289*L289/365)</f>
      </c>
      <c r="N289" s="142">
        <f aca="true" t="shared" si="47" ref="N289:N341">IF(M289="","",K289-M289)</f>
      </c>
      <c r="O289" s="143">
        <f aca="true" t="shared" si="48" ref="O289:O341">IF(K289="","",O288-N289)</f>
      </c>
      <c r="Z289" s="151">
        <v>38762</v>
      </c>
      <c r="AA289" s="152">
        <v>6.04</v>
      </c>
      <c r="AB289" s="1"/>
      <c r="AC289" s="146"/>
    </row>
    <row r="290" spans="1:29" ht="15" customHeight="1">
      <c r="A290" s="2"/>
      <c r="B290" s="59">
        <v>281</v>
      </c>
      <c r="C290" s="56">
        <f>IF('Deviza-Kölcsön elszámolása'!C290="","",'Deviza-Kölcsön elszámolása'!C290)</f>
      </c>
      <c r="D290" s="115">
        <f>IF('Deviza-Kölcsön elszámolása'!D290="","",'Deviza-Kölcsön elszámolása'!D290)</f>
      </c>
      <c r="E290" s="54">
        <f t="shared" si="45"/>
      </c>
      <c r="F290" s="104"/>
      <c r="G290" s="56">
        <f t="shared" si="41"/>
      </c>
      <c r="H290" s="57">
        <f t="shared" si="42"/>
      </c>
      <c r="I290" s="56">
        <f t="shared" si="43"/>
      </c>
      <c r="J290" s="139">
        <f t="shared" si="44"/>
        <v>281</v>
      </c>
      <c r="K290" s="145"/>
      <c r="L290" s="144">
        <f>IF(K290="","",VLOOKUP(D290,$X$15:$Y379,2))</f>
      </c>
      <c r="M290" s="142">
        <f t="shared" si="46"/>
      </c>
      <c r="N290" s="142">
        <f t="shared" si="47"/>
      </c>
      <c r="O290" s="143">
        <f t="shared" si="48"/>
      </c>
      <c r="Z290" s="151">
        <v>38763</v>
      </c>
      <c r="AA290" s="152">
        <v>6.04</v>
      </c>
      <c r="AB290" s="1"/>
      <c r="AC290" s="146"/>
    </row>
    <row r="291" spans="1:29" ht="15" customHeight="1">
      <c r="A291" s="2"/>
      <c r="B291" s="59">
        <v>282</v>
      </c>
      <c r="C291" s="56">
        <f>IF('Deviza-Kölcsön elszámolása'!C291="","",'Deviza-Kölcsön elszámolása'!C291)</f>
      </c>
      <c r="D291" s="115">
        <f>IF('Deviza-Kölcsön elszámolása'!D291="","",'Deviza-Kölcsön elszámolása'!D291)</f>
      </c>
      <c r="E291" s="54">
        <f t="shared" si="45"/>
      </c>
      <c r="F291" s="104"/>
      <c r="G291" s="56">
        <f t="shared" si="41"/>
      </c>
      <c r="H291" s="57">
        <f t="shared" si="42"/>
      </c>
      <c r="I291" s="56">
        <f t="shared" si="43"/>
      </c>
      <c r="J291" s="139">
        <f t="shared" si="44"/>
        <v>282</v>
      </c>
      <c r="K291" s="145"/>
      <c r="L291" s="144">
        <f>IF(K291="","",VLOOKUP(D291,$X$15:$Y380,2))</f>
      </c>
      <c r="M291" s="142">
        <f t="shared" si="46"/>
      </c>
      <c r="N291" s="142">
        <f t="shared" si="47"/>
      </c>
      <c r="O291" s="143">
        <f t="shared" si="48"/>
      </c>
      <c r="Z291" s="151">
        <v>38764</v>
      </c>
      <c r="AA291" s="152">
        <v>6.06</v>
      </c>
      <c r="AB291" s="1"/>
      <c r="AC291" s="146"/>
    </row>
    <row r="292" spans="1:29" ht="15" customHeight="1">
      <c r="A292" s="2"/>
      <c r="B292" s="59">
        <v>283</v>
      </c>
      <c r="C292" s="56">
        <f>IF('Deviza-Kölcsön elszámolása'!C292="","",'Deviza-Kölcsön elszámolása'!C292)</f>
      </c>
      <c r="D292" s="115">
        <f>IF('Deviza-Kölcsön elszámolása'!D292="","",'Deviza-Kölcsön elszámolása'!D292)</f>
      </c>
      <c r="E292" s="54">
        <f t="shared" si="45"/>
      </c>
      <c r="F292" s="104"/>
      <c r="G292" s="56">
        <f t="shared" si="41"/>
      </c>
      <c r="H292" s="57">
        <f t="shared" si="42"/>
      </c>
      <c r="I292" s="56">
        <f t="shared" si="43"/>
      </c>
      <c r="J292" s="139">
        <f t="shared" si="44"/>
        <v>283</v>
      </c>
      <c r="K292" s="145"/>
      <c r="L292" s="144">
        <f>IF(K292="","",VLOOKUP(D292,$X$15:$Y381,2))</f>
      </c>
      <c r="M292" s="142">
        <f t="shared" si="46"/>
      </c>
      <c r="N292" s="142">
        <f t="shared" si="47"/>
      </c>
      <c r="O292" s="143">
        <f t="shared" si="48"/>
      </c>
      <c r="Z292" s="151">
        <v>38765</v>
      </c>
      <c r="AA292" s="152">
        <v>6.05</v>
      </c>
      <c r="AB292" s="1"/>
      <c r="AC292" s="146"/>
    </row>
    <row r="293" spans="1:29" ht="15" customHeight="1">
      <c r="A293" s="2"/>
      <c r="B293" s="59">
        <v>284</v>
      </c>
      <c r="C293" s="56">
        <f>IF('Deviza-Kölcsön elszámolása'!C293="","",'Deviza-Kölcsön elszámolása'!C293)</f>
      </c>
      <c r="D293" s="115">
        <f>IF('Deviza-Kölcsön elszámolása'!D293="","",'Deviza-Kölcsön elszámolása'!D293)</f>
      </c>
      <c r="E293" s="54">
        <f t="shared" si="45"/>
      </c>
      <c r="F293" s="104"/>
      <c r="G293" s="56">
        <f t="shared" si="41"/>
      </c>
      <c r="H293" s="57">
        <f t="shared" si="42"/>
      </c>
      <c r="I293" s="56">
        <f t="shared" si="43"/>
      </c>
      <c r="J293" s="139">
        <f t="shared" si="44"/>
        <v>284</v>
      </c>
      <c r="K293" s="145"/>
      <c r="L293" s="144">
        <f>IF(K293="","",VLOOKUP(D293,$X$15:$Y382,2))</f>
      </c>
      <c r="M293" s="142">
        <f t="shared" si="46"/>
      </c>
      <c r="N293" s="142">
        <f t="shared" si="47"/>
      </c>
      <c r="O293" s="143">
        <f t="shared" si="48"/>
      </c>
      <c r="Z293" s="151">
        <v>38768</v>
      </c>
      <c r="AA293" s="152">
        <v>6.05</v>
      </c>
      <c r="AB293" s="1"/>
      <c r="AC293" s="146"/>
    </row>
    <row r="294" spans="1:29" ht="15" customHeight="1">
      <c r="A294" s="2"/>
      <c r="B294" s="59">
        <v>285</v>
      </c>
      <c r="C294" s="56">
        <f>IF('Deviza-Kölcsön elszámolása'!C294="","",'Deviza-Kölcsön elszámolása'!C294)</f>
      </c>
      <c r="D294" s="115">
        <f>IF('Deviza-Kölcsön elszámolása'!D294="","",'Deviza-Kölcsön elszámolása'!D294)</f>
      </c>
      <c r="E294" s="54">
        <f t="shared" si="45"/>
      </c>
      <c r="F294" s="104"/>
      <c r="G294" s="56">
        <f t="shared" si="41"/>
      </c>
      <c r="H294" s="57">
        <f t="shared" si="42"/>
      </c>
      <c r="I294" s="56">
        <f t="shared" si="43"/>
      </c>
      <c r="J294" s="139">
        <f t="shared" si="44"/>
        <v>285</v>
      </c>
      <c r="K294" s="145"/>
      <c r="L294" s="144">
        <f>IF(K294="","",VLOOKUP(D294,$X$15:$Y383,2))</f>
      </c>
      <c r="M294" s="142">
        <f t="shared" si="46"/>
      </c>
      <c r="N294" s="142">
        <f t="shared" si="47"/>
      </c>
      <c r="O294" s="143">
        <f t="shared" si="48"/>
      </c>
      <c r="Z294" s="151">
        <v>38769</v>
      </c>
      <c r="AA294" s="152">
        <v>6.05</v>
      </c>
      <c r="AB294" s="1"/>
      <c r="AC294" s="146"/>
    </row>
    <row r="295" spans="1:29" ht="15" customHeight="1">
      <c r="A295" s="2"/>
      <c r="B295" s="59">
        <v>286</v>
      </c>
      <c r="C295" s="56">
        <f>IF('Deviza-Kölcsön elszámolása'!C295="","",'Deviza-Kölcsön elszámolása'!C295)</f>
      </c>
      <c r="D295" s="115">
        <f>IF('Deviza-Kölcsön elszámolása'!D295="","",'Deviza-Kölcsön elszámolása'!D295)</f>
      </c>
      <c r="E295" s="54">
        <f t="shared" si="45"/>
      </c>
      <c r="F295" s="104"/>
      <c r="G295" s="56">
        <f t="shared" si="41"/>
      </c>
      <c r="H295" s="57">
        <f t="shared" si="42"/>
      </c>
      <c r="I295" s="56">
        <f t="shared" si="43"/>
      </c>
      <c r="J295" s="139">
        <f t="shared" si="44"/>
        <v>286</v>
      </c>
      <c r="K295" s="145"/>
      <c r="L295" s="144">
        <f>IF(K295="","",VLOOKUP(D295,$X$15:$Y384,2))</f>
      </c>
      <c r="M295" s="142">
        <f t="shared" si="46"/>
      </c>
      <c r="N295" s="142">
        <f t="shared" si="47"/>
      </c>
      <c r="O295" s="143">
        <f t="shared" si="48"/>
      </c>
      <c r="Z295" s="151">
        <v>38770</v>
      </c>
      <c r="AA295" s="152">
        <v>6.07</v>
      </c>
      <c r="AB295" s="1"/>
      <c r="AC295" s="146"/>
    </row>
    <row r="296" spans="1:29" ht="15" customHeight="1">
      <c r="A296" s="2"/>
      <c r="B296" s="59">
        <v>287</v>
      </c>
      <c r="C296" s="56">
        <f>IF('Deviza-Kölcsön elszámolása'!C296="","",'Deviza-Kölcsön elszámolása'!C296)</f>
      </c>
      <c r="D296" s="115">
        <f>IF('Deviza-Kölcsön elszámolása'!D296="","",'Deviza-Kölcsön elszámolása'!D296)</f>
      </c>
      <c r="E296" s="54">
        <f t="shared" si="45"/>
      </c>
      <c r="F296" s="104"/>
      <c r="G296" s="56">
        <f t="shared" si="41"/>
      </c>
      <c r="H296" s="57">
        <f t="shared" si="42"/>
      </c>
      <c r="I296" s="56">
        <f t="shared" si="43"/>
      </c>
      <c r="J296" s="139">
        <f t="shared" si="44"/>
        <v>287</v>
      </c>
      <c r="K296" s="145"/>
      <c r="L296" s="144">
        <f>IF(K296="","",VLOOKUP(D296,$X$15:$Y385,2))</f>
      </c>
      <c r="M296" s="142">
        <f t="shared" si="46"/>
      </c>
      <c r="N296" s="142">
        <f t="shared" si="47"/>
      </c>
      <c r="O296" s="143">
        <f t="shared" si="48"/>
      </c>
      <c r="Z296" s="151">
        <v>38771</v>
      </c>
      <c r="AA296" s="152">
        <v>6.07</v>
      </c>
      <c r="AB296" s="1"/>
      <c r="AC296" s="146"/>
    </row>
    <row r="297" spans="1:29" ht="15" customHeight="1">
      <c r="A297" s="2"/>
      <c r="B297" s="59">
        <v>288</v>
      </c>
      <c r="C297" s="56">
        <f>IF('Deviza-Kölcsön elszámolása'!C297="","",'Deviza-Kölcsön elszámolása'!C297)</f>
      </c>
      <c r="D297" s="115">
        <f>IF('Deviza-Kölcsön elszámolása'!D297="","",'Deviza-Kölcsön elszámolása'!D297)</f>
      </c>
      <c r="E297" s="54">
        <f t="shared" si="45"/>
      </c>
      <c r="F297" s="104"/>
      <c r="G297" s="56">
        <f t="shared" si="41"/>
      </c>
      <c r="H297" s="57">
        <f t="shared" si="42"/>
      </c>
      <c r="I297" s="56">
        <f t="shared" si="43"/>
      </c>
      <c r="J297" s="139">
        <f t="shared" si="44"/>
        <v>288</v>
      </c>
      <c r="K297" s="145"/>
      <c r="L297" s="144">
        <f>IF(K297="","",VLOOKUP(D297,$X$15:$Y386,2))</f>
      </c>
      <c r="M297" s="142">
        <f t="shared" si="46"/>
      </c>
      <c r="N297" s="142">
        <f t="shared" si="47"/>
      </c>
      <c r="O297" s="143">
        <f t="shared" si="48"/>
      </c>
      <c r="Z297" s="151">
        <v>38772</v>
      </c>
      <c r="AA297" s="152">
        <v>6.05</v>
      </c>
      <c r="AB297" s="1"/>
      <c r="AC297" s="146"/>
    </row>
    <row r="298" spans="1:29" ht="15" customHeight="1">
      <c r="A298" s="2"/>
      <c r="B298" s="59">
        <v>289</v>
      </c>
      <c r="C298" s="56">
        <f>IF('Deviza-Kölcsön elszámolása'!C298="","",'Deviza-Kölcsön elszámolása'!C298)</f>
      </c>
      <c r="D298" s="115">
        <f>IF('Deviza-Kölcsön elszámolása'!D298="","",'Deviza-Kölcsön elszámolása'!D298)</f>
      </c>
      <c r="E298" s="54">
        <f t="shared" si="45"/>
      </c>
      <c r="F298" s="104"/>
      <c r="G298" s="56">
        <f t="shared" si="41"/>
      </c>
      <c r="H298" s="57">
        <f t="shared" si="42"/>
      </c>
      <c r="I298" s="56">
        <f t="shared" si="43"/>
      </c>
      <c r="J298" s="139">
        <f t="shared" si="44"/>
        <v>289</v>
      </c>
      <c r="K298" s="145"/>
      <c r="L298" s="144">
        <f>IF(K298="","",VLOOKUP(D298,$X$15:$Y387,2))</f>
      </c>
      <c r="M298" s="142">
        <f t="shared" si="46"/>
      </c>
      <c r="N298" s="142">
        <f t="shared" si="47"/>
      </c>
      <c r="O298" s="143">
        <f t="shared" si="48"/>
      </c>
      <c r="Z298" s="151">
        <v>38775</v>
      </c>
      <c r="AA298" s="152">
        <v>6.05</v>
      </c>
      <c r="AB298" s="1"/>
      <c r="AC298" s="146"/>
    </row>
    <row r="299" spans="1:29" ht="15" customHeight="1">
      <c r="A299" s="2"/>
      <c r="B299" s="59">
        <v>290</v>
      </c>
      <c r="C299" s="56">
        <f>IF('Deviza-Kölcsön elszámolása'!C299="","",'Deviza-Kölcsön elszámolása'!C299)</f>
      </c>
      <c r="D299" s="115">
        <f>IF('Deviza-Kölcsön elszámolása'!D299="","",'Deviza-Kölcsön elszámolása'!D299)</f>
      </c>
      <c r="E299" s="54">
        <f t="shared" si="45"/>
      </c>
      <c r="F299" s="104"/>
      <c r="G299" s="56">
        <f t="shared" si="41"/>
      </c>
      <c r="H299" s="57">
        <f t="shared" si="42"/>
      </c>
      <c r="I299" s="56">
        <f t="shared" si="43"/>
      </c>
      <c r="J299" s="139">
        <f t="shared" si="44"/>
        <v>290</v>
      </c>
      <c r="K299" s="145"/>
      <c r="L299" s="144">
        <f>IF(K299="","",VLOOKUP(D299,$X$15:$Y388,2))</f>
      </c>
      <c r="M299" s="142">
        <f t="shared" si="46"/>
      </c>
      <c r="N299" s="142">
        <f t="shared" si="47"/>
      </c>
      <c r="O299" s="143">
        <f t="shared" si="48"/>
      </c>
      <c r="Z299" s="151">
        <v>38776</v>
      </c>
      <c r="AA299" s="152">
        <v>6.05</v>
      </c>
      <c r="AB299" s="1"/>
      <c r="AC299" s="146"/>
    </row>
    <row r="300" spans="1:29" ht="15" customHeight="1">
      <c r="A300" s="2"/>
      <c r="B300" s="59">
        <v>291</v>
      </c>
      <c r="C300" s="56">
        <f>IF('Deviza-Kölcsön elszámolása'!C300="","",'Deviza-Kölcsön elszámolása'!C300)</f>
      </c>
      <c r="D300" s="115">
        <f>IF('Deviza-Kölcsön elszámolása'!D300="","",'Deviza-Kölcsön elszámolása'!D300)</f>
      </c>
      <c r="E300" s="54">
        <f t="shared" si="45"/>
      </c>
      <c r="F300" s="104"/>
      <c r="G300" s="56">
        <f t="shared" si="41"/>
      </c>
      <c r="H300" s="57">
        <f t="shared" si="42"/>
      </c>
      <c r="I300" s="56">
        <f t="shared" si="43"/>
      </c>
      <c r="J300" s="139">
        <f t="shared" si="44"/>
        <v>291</v>
      </c>
      <c r="K300" s="145"/>
      <c r="L300" s="144">
        <f>IF(K300="","",VLOOKUP(D300,$X$15:$Y389,2))</f>
      </c>
      <c r="M300" s="142">
        <f t="shared" si="46"/>
      </c>
      <c r="N300" s="142">
        <f t="shared" si="47"/>
      </c>
      <c r="O300" s="143">
        <f t="shared" si="48"/>
      </c>
      <c r="Z300" s="151">
        <v>38777</v>
      </c>
      <c r="AA300" s="152">
        <v>6.05</v>
      </c>
      <c r="AB300" s="1"/>
      <c r="AC300" s="146"/>
    </row>
    <row r="301" spans="1:29" ht="15" customHeight="1">
      <c r="A301" s="2"/>
      <c r="B301" s="59">
        <v>292</v>
      </c>
      <c r="C301" s="56">
        <f>IF('Deviza-Kölcsön elszámolása'!C301="","",'Deviza-Kölcsön elszámolása'!C301)</f>
      </c>
      <c r="D301" s="115">
        <f>IF('Deviza-Kölcsön elszámolása'!D301="","",'Deviza-Kölcsön elszámolása'!D301)</f>
      </c>
      <c r="E301" s="54">
        <f t="shared" si="45"/>
      </c>
      <c r="F301" s="104"/>
      <c r="G301" s="56">
        <f aca="true" t="shared" si="49" ref="G301:G364">IF(C301="","",I300*F301*E301/365)</f>
      </c>
      <c r="H301" s="57">
        <f aca="true" t="shared" si="50" ref="H301:H364">IF(C301="","",C301-G301)</f>
      </c>
      <c r="I301" s="56">
        <f aca="true" t="shared" si="51" ref="I301:I364">IF(C301="","",I300-H301)</f>
      </c>
      <c r="J301" s="139">
        <f aca="true" t="shared" si="52" ref="J301:J364">B301</f>
        <v>292</v>
      </c>
      <c r="K301" s="145"/>
      <c r="L301" s="144">
        <f>IF(K301="","",VLOOKUP(D301,$X$15:$Y390,2))</f>
      </c>
      <c r="M301" s="142">
        <f t="shared" si="46"/>
      </c>
      <c r="N301" s="142">
        <f t="shared" si="47"/>
      </c>
      <c r="O301" s="143">
        <f t="shared" si="48"/>
      </c>
      <c r="Z301" s="151">
        <v>38778</v>
      </c>
      <c r="AA301" s="152">
        <v>6.05</v>
      </c>
      <c r="AB301" s="1"/>
      <c r="AC301" s="146"/>
    </row>
    <row r="302" spans="1:29" ht="15" customHeight="1">
      <c r="A302" s="2"/>
      <c r="B302" s="59">
        <v>293</v>
      </c>
      <c r="C302" s="56">
        <f>IF('Deviza-Kölcsön elszámolása'!C302="","",'Deviza-Kölcsön elszámolása'!C302)</f>
      </c>
      <c r="D302" s="115">
        <f>IF('Deviza-Kölcsön elszámolása'!D302="","",'Deviza-Kölcsön elszámolása'!D302)</f>
      </c>
      <c r="E302" s="54">
        <f t="shared" si="45"/>
      </c>
      <c r="F302" s="104"/>
      <c r="G302" s="56">
        <f t="shared" si="49"/>
      </c>
      <c r="H302" s="57">
        <f t="shared" si="50"/>
      </c>
      <c r="I302" s="56">
        <f t="shared" si="51"/>
      </c>
      <c r="J302" s="139">
        <f t="shared" si="52"/>
        <v>293</v>
      </c>
      <c r="K302" s="145"/>
      <c r="L302" s="144">
        <f>IF(K302="","",VLOOKUP(D302,$X$15:$Y391,2))</f>
      </c>
      <c r="M302" s="142">
        <f t="shared" si="46"/>
      </c>
      <c r="N302" s="142">
        <f t="shared" si="47"/>
      </c>
      <c r="O302" s="143">
        <f t="shared" si="48"/>
      </c>
      <c r="Z302" s="151">
        <v>38779</v>
      </c>
      <c r="AA302" s="152">
        <v>6.05</v>
      </c>
      <c r="AB302" s="1"/>
      <c r="AC302" s="146"/>
    </row>
    <row r="303" spans="1:29" ht="15" customHeight="1">
      <c r="A303" s="2"/>
      <c r="B303" s="59">
        <v>294</v>
      </c>
      <c r="C303" s="56">
        <f>IF('Deviza-Kölcsön elszámolása'!C303="","",'Deviza-Kölcsön elszámolása'!C303)</f>
      </c>
      <c r="D303" s="115">
        <f>IF('Deviza-Kölcsön elszámolása'!D303="","",'Deviza-Kölcsön elszámolása'!D303)</f>
      </c>
      <c r="E303" s="54">
        <f t="shared" si="45"/>
      </c>
      <c r="F303" s="104"/>
      <c r="G303" s="56">
        <f t="shared" si="49"/>
      </c>
      <c r="H303" s="57">
        <f t="shared" si="50"/>
      </c>
      <c r="I303" s="56">
        <f t="shared" si="51"/>
      </c>
      <c r="J303" s="139">
        <f t="shared" si="52"/>
        <v>294</v>
      </c>
      <c r="K303" s="145"/>
      <c r="L303" s="144">
        <f>IF(K303="","",VLOOKUP(D303,$X$15:$Y392,2))</f>
      </c>
      <c r="M303" s="142">
        <f t="shared" si="46"/>
      </c>
      <c r="N303" s="142">
        <f t="shared" si="47"/>
      </c>
      <c r="O303" s="143">
        <f t="shared" si="48"/>
      </c>
      <c r="Z303" s="151">
        <v>38782</v>
      </c>
      <c r="AA303" s="152">
        <v>6.05</v>
      </c>
      <c r="AB303" s="1"/>
      <c r="AC303" s="146"/>
    </row>
    <row r="304" spans="1:29" ht="15" customHeight="1">
      <c r="A304" s="2"/>
      <c r="B304" s="59">
        <v>295</v>
      </c>
      <c r="C304" s="56">
        <f>IF('Deviza-Kölcsön elszámolása'!C304="","",'Deviza-Kölcsön elszámolása'!C304)</f>
      </c>
      <c r="D304" s="115">
        <f>IF('Deviza-Kölcsön elszámolása'!D304="","",'Deviza-Kölcsön elszámolása'!D304)</f>
      </c>
      <c r="E304" s="54">
        <f t="shared" si="45"/>
      </c>
      <c r="F304" s="104"/>
      <c r="G304" s="56">
        <f t="shared" si="49"/>
      </c>
      <c r="H304" s="57">
        <f t="shared" si="50"/>
      </c>
      <c r="I304" s="56">
        <f t="shared" si="51"/>
      </c>
      <c r="J304" s="139">
        <f t="shared" si="52"/>
        <v>295</v>
      </c>
      <c r="K304" s="145"/>
      <c r="L304" s="144">
        <f>IF(K304="","",VLOOKUP(D304,$X$15:$Y393,2))</f>
      </c>
      <c r="M304" s="142">
        <f t="shared" si="46"/>
      </c>
      <c r="N304" s="142">
        <f t="shared" si="47"/>
      </c>
      <c r="O304" s="143">
        <f t="shared" si="48"/>
      </c>
      <c r="Z304" s="151">
        <v>38783</v>
      </c>
      <c r="AA304" s="152">
        <v>6.06</v>
      </c>
      <c r="AB304" s="1"/>
      <c r="AC304" s="146"/>
    </row>
    <row r="305" spans="1:29" ht="15" customHeight="1">
      <c r="A305" s="2"/>
      <c r="B305" s="59">
        <v>296</v>
      </c>
      <c r="C305" s="56">
        <f>IF('Deviza-Kölcsön elszámolása'!C305="","",'Deviza-Kölcsön elszámolása'!C305)</f>
      </c>
      <c r="D305" s="115">
        <f>IF('Deviza-Kölcsön elszámolása'!D305="","",'Deviza-Kölcsön elszámolása'!D305)</f>
      </c>
      <c r="E305" s="54">
        <f t="shared" si="45"/>
      </c>
      <c r="F305" s="104"/>
      <c r="G305" s="56">
        <f t="shared" si="49"/>
      </c>
      <c r="H305" s="57">
        <f t="shared" si="50"/>
      </c>
      <c r="I305" s="56">
        <f t="shared" si="51"/>
      </c>
      <c r="J305" s="139">
        <f t="shared" si="52"/>
        <v>296</v>
      </c>
      <c r="K305" s="145"/>
      <c r="L305" s="144">
        <f>IF(K305="","",VLOOKUP(D305,$X$15:$Y394,2))</f>
      </c>
      <c r="M305" s="142">
        <f t="shared" si="46"/>
      </c>
      <c r="N305" s="142">
        <f t="shared" si="47"/>
      </c>
      <c r="O305" s="143">
        <f t="shared" si="48"/>
      </c>
      <c r="Z305" s="151">
        <v>38784</v>
      </c>
      <c r="AA305" s="152">
        <v>6.06</v>
      </c>
      <c r="AB305" s="1"/>
      <c r="AC305" s="146"/>
    </row>
    <row r="306" spans="1:29" ht="15" customHeight="1">
      <c r="A306" s="2"/>
      <c r="B306" s="59">
        <v>297</v>
      </c>
      <c r="C306" s="56">
        <f>IF('Deviza-Kölcsön elszámolása'!C306="","",'Deviza-Kölcsön elszámolása'!C306)</f>
      </c>
      <c r="D306" s="115">
        <f>IF('Deviza-Kölcsön elszámolása'!D306="","",'Deviza-Kölcsön elszámolása'!D306)</f>
      </c>
      <c r="E306" s="54">
        <f t="shared" si="45"/>
      </c>
      <c r="F306" s="104"/>
      <c r="G306" s="56">
        <f t="shared" si="49"/>
      </c>
      <c r="H306" s="57">
        <f t="shared" si="50"/>
      </c>
      <c r="I306" s="56">
        <f t="shared" si="51"/>
      </c>
      <c r="J306" s="139">
        <f t="shared" si="52"/>
        <v>297</v>
      </c>
      <c r="K306" s="145"/>
      <c r="L306" s="144">
        <f>IF(K306="","",VLOOKUP(D306,$X$15:$Y395,2))</f>
      </c>
      <c r="M306" s="142">
        <f t="shared" si="46"/>
      </c>
      <c r="N306" s="142">
        <f t="shared" si="47"/>
      </c>
      <c r="O306" s="143">
        <f t="shared" si="48"/>
      </c>
      <c r="Z306" s="151">
        <v>38785</v>
      </c>
      <c r="AA306" s="152">
        <v>6.1</v>
      </c>
      <c r="AB306" s="1"/>
      <c r="AC306" s="146"/>
    </row>
    <row r="307" spans="1:29" ht="15" customHeight="1">
      <c r="A307" s="2"/>
      <c r="B307" s="59">
        <v>298</v>
      </c>
      <c r="C307" s="56">
        <f>IF('Deviza-Kölcsön elszámolása'!C307="","",'Deviza-Kölcsön elszámolása'!C307)</f>
      </c>
      <c r="D307" s="115">
        <f>IF('Deviza-Kölcsön elszámolása'!D307="","",'Deviza-Kölcsön elszámolása'!D307)</f>
      </c>
      <c r="E307" s="54">
        <f t="shared" si="45"/>
      </c>
      <c r="F307" s="104"/>
      <c r="G307" s="56">
        <f t="shared" si="49"/>
      </c>
      <c r="H307" s="57">
        <f t="shared" si="50"/>
      </c>
      <c r="I307" s="56">
        <f t="shared" si="51"/>
      </c>
      <c r="J307" s="139">
        <f t="shared" si="52"/>
        <v>298</v>
      </c>
      <c r="K307" s="145"/>
      <c r="L307" s="144">
        <f>IF(K307="","",VLOOKUP(D307,$X$15:$Y396,2))</f>
      </c>
      <c r="M307" s="142">
        <f t="shared" si="46"/>
      </c>
      <c r="N307" s="142">
        <f t="shared" si="47"/>
      </c>
      <c r="O307" s="143">
        <f t="shared" si="48"/>
      </c>
      <c r="Z307" s="151">
        <v>38786</v>
      </c>
      <c r="AA307" s="152">
        <v>6.15</v>
      </c>
      <c r="AB307" s="1"/>
      <c r="AC307" s="146"/>
    </row>
    <row r="308" spans="1:29" ht="15" customHeight="1">
      <c r="A308" s="2"/>
      <c r="B308" s="59">
        <v>299</v>
      </c>
      <c r="C308" s="56">
        <f>IF('Deviza-Kölcsön elszámolása'!C308="","",'Deviza-Kölcsön elszámolása'!C308)</f>
      </c>
      <c r="D308" s="115">
        <f>IF('Deviza-Kölcsön elszámolása'!D308="","",'Deviza-Kölcsön elszámolása'!D308)</f>
      </c>
      <c r="E308" s="54">
        <f t="shared" si="45"/>
      </c>
      <c r="F308" s="104"/>
      <c r="G308" s="56">
        <f t="shared" si="49"/>
      </c>
      <c r="H308" s="57">
        <f t="shared" si="50"/>
      </c>
      <c r="I308" s="56">
        <f t="shared" si="51"/>
      </c>
      <c r="J308" s="139">
        <f t="shared" si="52"/>
        <v>299</v>
      </c>
      <c r="K308" s="145"/>
      <c r="L308" s="144">
        <f>IF(K308="","",VLOOKUP(D308,$X$15:$Y397,2))</f>
      </c>
      <c r="M308" s="142">
        <f t="shared" si="46"/>
      </c>
      <c r="N308" s="142">
        <f t="shared" si="47"/>
      </c>
      <c r="O308" s="143">
        <f t="shared" si="48"/>
      </c>
      <c r="Z308" s="151">
        <v>38789</v>
      </c>
      <c r="AA308" s="152">
        <v>6.12</v>
      </c>
      <c r="AB308" s="1"/>
      <c r="AC308" s="146"/>
    </row>
    <row r="309" spans="1:29" ht="15" customHeight="1">
      <c r="A309" s="2"/>
      <c r="B309" s="59">
        <v>300</v>
      </c>
      <c r="C309" s="56">
        <f>IF('Deviza-Kölcsön elszámolása'!C309="","",'Deviza-Kölcsön elszámolása'!C309)</f>
      </c>
      <c r="D309" s="115">
        <f>IF('Deviza-Kölcsön elszámolása'!D309="","",'Deviza-Kölcsön elszámolása'!D309)</f>
      </c>
      <c r="E309" s="54">
        <f t="shared" si="45"/>
      </c>
      <c r="F309" s="104"/>
      <c r="G309" s="56">
        <f t="shared" si="49"/>
      </c>
      <c r="H309" s="57">
        <f t="shared" si="50"/>
      </c>
      <c r="I309" s="56">
        <f t="shared" si="51"/>
      </c>
      <c r="J309" s="139">
        <f t="shared" si="52"/>
        <v>300</v>
      </c>
      <c r="K309" s="145"/>
      <c r="L309" s="144">
        <f>IF(K309="","",VLOOKUP(D309,$X$15:$Y398,2))</f>
      </c>
      <c r="M309" s="142">
        <f t="shared" si="46"/>
      </c>
      <c r="N309" s="142">
        <f t="shared" si="47"/>
      </c>
      <c r="O309" s="143">
        <f t="shared" si="48"/>
      </c>
      <c r="Z309" s="151">
        <v>38790</v>
      </c>
      <c r="AA309" s="152">
        <v>6.37</v>
      </c>
      <c r="AB309" s="1"/>
      <c r="AC309" s="146"/>
    </row>
    <row r="310" spans="1:29" ht="15" customHeight="1">
      <c r="A310" s="2"/>
      <c r="B310" s="59">
        <v>301</v>
      </c>
      <c r="C310" s="56">
        <f>IF('Deviza-Kölcsön elszámolása'!C310="","",'Deviza-Kölcsön elszámolása'!C310)</f>
      </c>
      <c r="D310" s="115">
        <f>IF('Deviza-Kölcsön elszámolása'!D310="","",'Deviza-Kölcsön elszámolása'!D310)</f>
      </c>
      <c r="E310" s="54">
        <f t="shared" si="45"/>
      </c>
      <c r="F310" s="104"/>
      <c r="G310" s="56">
        <f t="shared" si="49"/>
      </c>
      <c r="H310" s="57">
        <f t="shared" si="50"/>
      </c>
      <c r="I310" s="56">
        <f t="shared" si="51"/>
      </c>
      <c r="J310" s="139">
        <f t="shared" si="52"/>
        <v>301</v>
      </c>
      <c r="K310" s="145"/>
      <c r="L310" s="144">
        <f>IF(K310="","",VLOOKUP(D310,$X$15:$Y399,2))</f>
      </c>
      <c r="M310" s="142">
        <f t="shared" si="46"/>
      </c>
      <c r="N310" s="142">
        <f t="shared" si="47"/>
      </c>
      <c r="O310" s="143">
        <f t="shared" si="48"/>
      </c>
      <c r="Z310" s="151">
        <v>38792</v>
      </c>
      <c r="AA310" s="152">
        <v>6.33</v>
      </c>
      <c r="AB310" s="1"/>
      <c r="AC310" s="146"/>
    </row>
    <row r="311" spans="1:29" ht="15" customHeight="1">
      <c r="A311" s="2"/>
      <c r="B311" s="59">
        <v>302</v>
      </c>
      <c r="C311" s="56">
        <f>IF('Deviza-Kölcsön elszámolása'!C311="","",'Deviza-Kölcsön elszámolása'!C311)</f>
      </c>
      <c r="D311" s="115">
        <f>IF('Deviza-Kölcsön elszámolása'!D311="","",'Deviza-Kölcsön elszámolása'!D311)</f>
      </c>
      <c r="E311" s="54">
        <f t="shared" si="45"/>
      </c>
      <c r="F311" s="104"/>
      <c r="G311" s="56">
        <f t="shared" si="49"/>
      </c>
      <c r="H311" s="57">
        <f t="shared" si="50"/>
      </c>
      <c r="I311" s="56">
        <f t="shared" si="51"/>
      </c>
      <c r="J311" s="139">
        <f t="shared" si="52"/>
        <v>302</v>
      </c>
      <c r="K311" s="145"/>
      <c r="L311" s="144">
        <f>IF(K311="","",VLOOKUP(D311,$X$15:$Y400,2))</f>
      </c>
      <c r="M311" s="142">
        <f t="shared" si="46"/>
      </c>
      <c r="N311" s="142">
        <f t="shared" si="47"/>
      </c>
      <c r="O311" s="143">
        <f t="shared" si="48"/>
      </c>
      <c r="Z311" s="151">
        <v>38793</v>
      </c>
      <c r="AA311" s="152">
        <v>6.2</v>
      </c>
      <c r="AB311" s="1"/>
      <c r="AC311" s="146"/>
    </row>
    <row r="312" spans="1:29" ht="15" customHeight="1">
      <c r="A312" s="2"/>
      <c r="B312" s="59">
        <v>303</v>
      </c>
      <c r="C312" s="56">
        <f>IF('Deviza-Kölcsön elszámolása'!C312="","",'Deviza-Kölcsön elszámolása'!C312)</f>
      </c>
      <c r="D312" s="115">
        <f>IF('Deviza-Kölcsön elszámolása'!D312="","",'Deviza-Kölcsön elszámolása'!D312)</f>
      </c>
      <c r="E312" s="54">
        <f t="shared" si="45"/>
      </c>
      <c r="F312" s="104"/>
      <c r="G312" s="56">
        <f t="shared" si="49"/>
      </c>
      <c r="H312" s="57">
        <f t="shared" si="50"/>
      </c>
      <c r="I312" s="56">
        <f t="shared" si="51"/>
      </c>
      <c r="J312" s="139">
        <f t="shared" si="52"/>
        <v>303</v>
      </c>
      <c r="K312" s="145"/>
      <c r="L312" s="144">
        <f>IF(K312="","",VLOOKUP(D312,$X$15:$Y401,2))</f>
      </c>
      <c r="M312" s="142">
        <f t="shared" si="46"/>
      </c>
      <c r="N312" s="142">
        <f t="shared" si="47"/>
      </c>
      <c r="O312" s="143">
        <f t="shared" si="48"/>
      </c>
      <c r="Z312" s="151">
        <v>38796</v>
      </c>
      <c r="AA312" s="152">
        <v>6.21</v>
      </c>
      <c r="AB312" s="1"/>
      <c r="AC312" s="146"/>
    </row>
    <row r="313" spans="1:29" ht="15" customHeight="1">
      <c r="A313" s="2"/>
      <c r="B313" s="59">
        <v>304</v>
      </c>
      <c r="C313" s="56">
        <f>IF('Deviza-Kölcsön elszámolása'!C313="","",'Deviza-Kölcsön elszámolása'!C313)</f>
      </c>
      <c r="D313" s="115">
        <f>IF('Deviza-Kölcsön elszámolása'!D313="","",'Deviza-Kölcsön elszámolása'!D313)</f>
      </c>
      <c r="E313" s="54">
        <f t="shared" si="45"/>
      </c>
      <c r="F313" s="104"/>
      <c r="G313" s="56">
        <f t="shared" si="49"/>
      </c>
      <c r="H313" s="57">
        <f t="shared" si="50"/>
      </c>
      <c r="I313" s="56">
        <f t="shared" si="51"/>
      </c>
      <c r="J313" s="139">
        <f t="shared" si="52"/>
        <v>304</v>
      </c>
      <c r="K313" s="145"/>
      <c r="L313" s="144">
        <f>IF(K313="","",VLOOKUP(D313,$X$15:$Y402,2))</f>
      </c>
      <c r="M313" s="142">
        <f t="shared" si="46"/>
      </c>
      <c r="N313" s="142">
        <f t="shared" si="47"/>
      </c>
      <c r="O313" s="143">
        <f t="shared" si="48"/>
      </c>
      <c r="Z313" s="151">
        <v>38797</v>
      </c>
      <c r="AA313" s="152">
        <v>6.15</v>
      </c>
      <c r="AB313" s="1"/>
      <c r="AC313" s="146"/>
    </row>
    <row r="314" spans="1:29" ht="15" customHeight="1">
      <c r="A314" s="2"/>
      <c r="B314" s="59">
        <v>305</v>
      </c>
      <c r="C314" s="56">
        <f>IF('Deviza-Kölcsön elszámolása'!C314="","",'Deviza-Kölcsön elszámolása'!C314)</f>
      </c>
      <c r="D314" s="115">
        <f>IF('Deviza-Kölcsön elszámolása'!D314="","",'Deviza-Kölcsön elszámolása'!D314)</f>
      </c>
      <c r="E314" s="54">
        <f t="shared" si="45"/>
      </c>
      <c r="F314" s="104"/>
      <c r="G314" s="56">
        <f t="shared" si="49"/>
      </c>
      <c r="H314" s="57">
        <f t="shared" si="50"/>
      </c>
      <c r="I314" s="56">
        <f t="shared" si="51"/>
      </c>
      <c r="J314" s="139">
        <f t="shared" si="52"/>
        <v>305</v>
      </c>
      <c r="K314" s="145"/>
      <c r="L314" s="144">
        <f>IF(K314="","",VLOOKUP(D314,$X$15:$Y403,2))</f>
      </c>
      <c r="M314" s="142">
        <f t="shared" si="46"/>
      </c>
      <c r="N314" s="142">
        <f t="shared" si="47"/>
      </c>
      <c r="O314" s="143">
        <f t="shared" si="48"/>
      </c>
      <c r="Z314" s="151">
        <v>38798</v>
      </c>
      <c r="AA314" s="152">
        <v>6.02</v>
      </c>
      <c r="AB314" s="1"/>
      <c r="AC314" s="146"/>
    </row>
    <row r="315" spans="1:29" ht="15" customHeight="1">
      <c r="A315" s="2"/>
      <c r="B315" s="59">
        <v>306</v>
      </c>
      <c r="C315" s="56">
        <f>IF('Deviza-Kölcsön elszámolása'!C315="","",'Deviza-Kölcsön elszámolása'!C315)</f>
      </c>
      <c r="D315" s="115">
        <f>IF('Deviza-Kölcsön elszámolása'!D315="","",'Deviza-Kölcsön elszámolása'!D315)</f>
      </c>
      <c r="E315" s="54">
        <f t="shared" si="45"/>
      </c>
      <c r="F315" s="104"/>
      <c r="G315" s="56">
        <f t="shared" si="49"/>
      </c>
      <c r="H315" s="57">
        <f t="shared" si="50"/>
      </c>
      <c r="I315" s="56">
        <f t="shared" si="51"/>
      </c>
      <c r="J315" s="139">
        <f t="shared" si="52"/>
        <v>306</v>
      </c>
      <c r="K315" s="145"/>
      <c r="L315" s="144">
        <f>IF(K315="","",VLOOKUP(D315,$X$15:$Y404,2))</f>
      </c>
      <c r="M315" s="142">
        <f t="shared" si="46"/>
      </c>
      <c r="N315" s="142">
        <f t="shared" si="47"/>
      </c>
      <c r="O315" s="143">
        <f t="shared" si="48"/>
      </c>
      <c r="Z315" s="151">
        <v>38799</v>
      </c>
      <c r="AA315" s="152">
        <v>6</v>
      </c>
      <c r="AB315" s="1"/>
      <c r="AC315" s="146"/>
    </row>
    <row r="316" spans="1:29" ht="15" customHeight="1">
      <c r="A316" s="2"/>
      <c r="B316" s="59">
        <v>307</v>
      </c>
      <c r="C316" s="56">
        <f>IF('Deviza-Kölcsön elszámolása'!C316="","",'Deviza-Kölcsön elszámolása'!C316)</f>
      </c>
      <c r="D316" s="115">
        <f>IF('Deviza-Kölcsön elszámolása'!D316="","",'Deviza-Kölcsön elszámolása'!D316)</f>
      </c>
      <c r="E316" s="54">
        <f t="shared" si="45"/>
      </c>
      <c r="F316" s="104"/>
      <c r="G316" s="56">
        <f t="shared" si="49"/>
      </c>
      <c r="H316" s="57">
        <f t="shared" si="50"/>
      </c>
      <c r="I316" s="56">
        <f t="shared" si="51"/>
      </c>
      <c r="J316" s="139">
        <f t="shared" si="52"/>
        <v>307</v>
      </c>
      <c r="K316" s="145"/>
      <c r="L316" s="144">
        <f>IF(K316="","",VLOOKUP(D316,$X$15:$Y405,2))</f>
      </c>
      <c r="M316" s="142">
        <f t="shared" si="46"/>
      </c>
      <c r="N316" s="142">
        <f t="shared" si="47"/>
      </c>
      <c r="O316" s="143">
        <f t="shared" si="48"/>
      </c>
      <c r="Z316" s="151">
        <v>38800</v>
      </c>
      <c r="AA316" s="152">
        <v>6.01</v>
      </c>
      <c r="AB316" s="1"/>
      <c r="AC316" s="146"/>
    </row>
    <row r="317" spans="1:29" ht="15" customHeight="1">
      <c r="A317" s="2"/>
      <c r="B317" s="59">
        <v>308</v>
      </c>
      <c r="C317" s="56">
        <f>IF('Deviza-Kölcsön elszámolása'!C317="","",'Deviza-Kölcsön elszámolása'!C317)</f>
      </c>
      <c r="D317" s="115">
        <f>IF('Deviza-Kölcsön elszámolása'!D317="","",'Deviza-Kölcsön elszámolása'!D317)</f>
      </c>
      <c r="E317" s="54">
        <f t="shared" si="45"/>
      </c>
      <c r="F317" s="104"/>
      <c r="G317" s="56">
        <f t="shared" si="49"/>
      </c>
      <c r="H317" s="57">
        <f t="shared" si="50"/>
      </c>
      <c r="I317" s="56">
        <f t="shared" si="51"/>
      </c>
      <c r="J317" s="139">
        <f t="shared" si="52"/>
        <v>308</v>
      </c>
      <c r="K317" s="145"/>
      <c r="L317" s="144">
        <f>IF(K317="","",VLOOKUP(D317,$X$15:$Y406,2))</f>
      </c>
      <c r="M317" s="142">
        <f t="shared" si="46"/>
      </c>
      <c r="N317" s="142">
        <f t="shared" si="47"/>
      </c>
      <c r="O317" s="143">
        <f t="shared" si="48"/>
      </c>
      <c r="Z317" s="151">
        <v>38803</v>
      </c>
      <c r="AA317" s="152">
        <v>6.03</v>
      </c>
      <c r="AB317" s="1"/>
      <c r="AC317" s="146"/>
    </row>
    <row r="318" spans="1:29" ht="15" customHeight="1">
      <c r="A318" s="2"/>
      <c r="B318" s="59">
        <v>309</v>
      </c>
      <c r="C318" s="56">
        <f>IF('Deviza-Kölcsön elszámolása'!C318="","",'Deviza-Kölcsön elszámolása'!C318)</f>
      </c>
      <c r="D318" s="115">
        <f>IF('Deviza-Kölcsön elszámolása'!D318="","",'Deviza-Kölcsön elszámolása'!D318)</f>
      </c>
      <c r="E318" s="54">
        <f t="shared" si="45"/>
      </c>
      <c r="F318" s="104"/>
      <c r="G318" s="56">
        <f t="shared" si="49"/>
      </c>
      <c r="H318" s="57">
        <f t="shared" si="50"/>
      </c>
      <c r="I318" s="56">
        <f t="shared" si="51"/>
      </c>
      <c r="J318" s="139">
        <f t="shared" si="52"/>
        <v>309</v>
      </c>
      <c r="K318" s="145"/>
      <c r="L318" s="144">
        <f>IF(K318="","",VLOOKUP(D318,$X$15:$Y407,2))</f>
      </c>
      <c r="M318" s="142">
        <f t="shared" si="46"/>
      </c>
      <c r="N318" s="142">
        <f t="shared" si="47"/>
      </c>
      <c r="O318" s="143">
        <f t="shared" si="48"/>
      </c>
      <c r="Z318" s="151">
        <v>38804</v>
      </c>
      <c r="AA318" s="152">
        <v>6.05</v>
      </c>
      <c r="AB318" s="1"/>
      <c r="AC318" s="146"/>
    </row>
    <row r="319" spans="1:29" ht="15" customHeight="1">
      <c r="A319" s="2"/>
      <c r="B319" s="59">
        <v>310</v>
      </c>
      <c r="C319" s="56">
        <f>IF('Deviza-Kölcsön elszámolása'!C319="","",'Deviza-Kölcsön elszámolása'!C319)</f>
      </c>
      <c r="D319" s="115">
        <f>IF('Deviza-Kölcsön elszámolása'!D319="","",'Deviza-Kölcsön elszámolása'!D319)</f>
      </c>
      <c r="E319" s="54">
        <f t="shared" si="45"/>
      </c>
      <c r="F319" s="104"/>
      <c r="G319" s="56">
        <f t="shared" si="49"/>
      </c>
      <c r="H319" s="57">
        <f t="shared" si="50"/>
      </c>
      <c r="I319" s="56">
        <f t="shared" si="51"/>
      </c>
      <c r="J319" s="139">
        <f t="shared" si="52"/>
        <v>310</v>
      </c>
      <c r="K319" s="145"/>
      <c r="L319" s="144">
        <f>IF(K319="","",VLOOKUP(D319,$X$15:$Y408,2))</f>
      </c>
      <c r="M319" s="142">
        <f t="shared" si="46"/>
      </c>
      <c r="N319" s="142">
        <f t="shared" si="47"/>
      </c>
      <c r="O319" s="143">
        <f t="shared" si="48"/>
      </c>
      <c r="Z319" s="151">
        <v>38805</v>
      </c>
      <c r="AA319" s="152">
        <v>6.05</v>
      </c>
      <c r="AB319" s="1"/>
      <c r="AC319" s="146"/>
    </row>
    <row r="320" spans="1:29" ht="15" customHeight="1">
      <c r="A320" s="2"/>
      <c r="B320" s="59">
        <v>311</v>
      </c>
      <c r="C320" s="56">
        <f>IF('Deviza-Kölcsön elszámolása'!C320="","",'Deviza-Kölcsön elszámolása'!C320)</f>
      </c>
      <c r="D320" s="115">
        <f>IF('Deviza-Kölcsön elszámolása'!D320="","",'Deviza-Kölcsön elszámolása'!D320)</f>
      </c>
      <c r="E320" s="54">
        <f t="shared" si="45"/>
      </c>
      <c r="F320" s="104"/>
      <c r="G320" s="56">
        <f t="shared" si="49"/>
      </c>
      <c r="H320" s="57">
        <f t="shared" si="50"/>
      </c>
      <c r="I320" s="56">
        <f t="shared" si="51"/>
      </c>
      <c r="J320" s="139">
        <f t="shared" si="52"/>
        <v>311</v>
      </c>
      <c r="K320" s="145"/>
      <c r="L320" s="144">
        <f>IF(K320="","",VLOOKUP(D320,$X$15:$Y409,2))</f>
      </c>
      <c r="M320" s="142">
        <f t="shared" si="46"/>
      </c>
      <c r="N320" s="142">
        <f t="shared" si="47"/>
      </c>
      <c r="O320" s="143">
        <f t="shared" si="48"/>
      </c>
      <c r="Z320" s="151">
        <v>38806</v>
      </c>
      <c r="AA320" s="152">
        <v>6.04</v>
      </c>
      <c r="AB320" s="1"/>
      <c r="AC320" s="146"/>
    </row>
    <row r="321" spans="1:29" ht="15" customHeight="1">
      <c r="A321" s="2"/>
      <c r="B321" s="59">
        <v>312</v>
      </c>
      <c r="C321" s="56">
        <f>IF('Deviza-Kölcsön elszámolása'!C321="","",'Deviza-Kölcsön elszámolása'!C321)</f>
      </c>
      <c r="D321" s="115">
        <f>IF('Deviza-Kölcsön elszámolása'!D321="","",'Deviza-Kölcsön elszámolása'!D321)</f>
      </c>
      <c r="E321" s="54">
        <f t="shared" si="45"/>
      </c>
      <c r="F321" s="104"/>
      <c r="G321" s="56">
        <f t="shared" si="49"/>
      </c>
      <c r="H321" s="57">
        <f t="shared" si="50"/>
      </c>
      <c r="I321" s="56">
        <f t="shared" si="51"/>
      </c>
      <c r="J321" s="139">
        <f t="shared" si="52"/>
        <v>312</v>
      </c>
      <c r="K321" s="145"/>
      <c r="L321" s="144">
        <f>IF(K321="","",VLOOKUP(D321,$X$15:$Y410,2))</f>
      </c>
      <c r="M321" s="142">
        <f t="shared" si="46"/>
      </c>
      <c r="N321" s="142">
        <f t="shared" si="47"/>
      </c>
      <c r="O321" s="143">
        <f t="shared" si="48"/>
      </c>
      <c r="Z321" s="151">
        <v>38807</v>
      </c>
      <c r="AA321" s="152">
        <v>6.05</v>
      </c>
      <c r="AB321" s="1"/>
      <c r="AC321" s="146"/>
    </row>
    <row r="322" spans="1:29" ht="15" customHeight="1">
      <c r="A322" s="2"/>
      <c r="B322" s="59">
        <v>313</v>
      </c>
      <c r="C322" s="56">
        <f>IF('Deviza-Kölcsön elszámolása'!C322="","",'Deviza-Kölcsön elszámolása'!C322)</f>
      </c>
      <c r="D322" s="115">
        <f>IF('Deviza-Kölcsön elszámolása'!D322="","",'Deviza-Kölcsön elszámolása'!D322)</f>
      </c>
      <c r="E322" s="54">
        <f t="shared" si="45"/>
      </c>
      <c r="F322" s="104"/>
      <c r="G322" s="56">
        <f t="shared" si="49"/>
      </c>
      <c r="H322" s="57">
        <f t="shared" si="50"/>
      </c>
      <c r="I322" s="56">
        <f t="shared" si="51"/>
      </c>
      <c r="J322" s="139">
        <f t="shared" si="52"/>
        <v>313</v>
      </c>
      <c r="K322" s="145"/>
      <c r="L322" s="144">
        <f>IF(K322="","",VLOOKUP(D322,$X$15:$Y411,2))</f>
      </c>
      <c r="M322" s="142">
        <f t="shared" si="46"/>
      </c>
      <c r="N322" s="142">
        <f t="shared" si="47"/>
      </c>
      <c r="O322" s="143">
        <f t="shared" si="48"/>
      </c>
      <c r="Z322" s="151">
        <v>38810</v>
      </c>
      <c r="AA322" s="152">
        <v>6.04</v>
      </c>
      <c r="AB322" s="1"/>
      <c r="AC322" s="146"/>
    </row>
    <row r="323" spans="1:29" ht="15" customHeight="1">
      <c r="A323" s="2"/>
      <c r="B323" s="59">
        <v>314</v>
      </c>
      <c r="C323" s="56">
        <f>IF('Deviza-Kölcsön elszámolása'!C323="","",'Deviza-Kölcsön elszámolása'!C323)</f>
      </c>
      <c r="D323" s="115">
        <f>IF('Deviza-Kölcsön elszámolása'!D323="","",'Deviza-Kölcsön elszámolása'!D323)</f>
      </c>
      <c r="E323" s="54">
        <f t="shared" si="45"/>
      </c>
      <c r="F323" s="104"/>
      <c r="G323" s="56">
        <f t="shared" si="49"/>
      </c>
      <c r="H323" s="57">
        <f t="shared" si="50"/>
      </c>
      <c r="I323" s="56">
        <f t="shared" si="51"/>
      </c>
      <c r="J323" s="139">
        <f t="shared" si="52"/>
        <v>314</v>
      </c>
      <c r="K323" s="145"/>
      <c r="L323" s="144">
        <f>IF(K323="","",VLOOKUP(D323,$X$15:$Y412,2))</f>
      </c>
      <c r="M323" s="142">
        <f t="shared" si="46"/>
      </c>
      <c r="N323" s="142">
        <f t="shared" si="47"/>
      </c>
      <c r="O323" s="143">
        <f t="shared" si="48"/>
      </c>
      <c r="Z323" s="151">
        <v>38811</v>
      </c>
      <c r="AA323" s="152">
        <v>6.05</v>
      </c>
      <c r="AB323" s="1"/>
      <c r="AC323" s="146"/>
    </row>
    <row r="324" spans="1:29" ht="15" customHeight="1">
      <c r="A324" s="2"/>
      <c r="B324" s="59">
        <v>315</v>
      </c>
      <c r="C324" s="56">
        <f>IF('Deviza-Kölcsön elszámolása'!C324="","",'Deviza-Kölcsön elszámolása'!C324)</f>
      </c>
      <c r="D324" s="115">
        <f>IF('Deviza-Kölcsön elszámolása'!D324="","",'Deviza-Kölcsön elszámolása'!D324)</f>
      </c>
      <c r="E324" s="54">
        <f t="shared" si="45"/>
      </c>
      <c r="F324" s="104"/>
      <c r="G324" s="56">
        <f t="shared" si="49"/>
      </c>
      <c r="H324" s="57">
        <f t="shared" si="50"/>
      </c>
      <c r="I324" s="56">
        <f t="shared" si="51"/>
      </c>
      <c r="J324" s="139">
        <f t="shared" si="52"/>
        <v>315</v>
      </c>
      <c r="K324" s="145"/>
      <c r="L324" s="144">
        <f>IF(K324="","",VLOOKUP(D324,$X$15:$Y413,2))</f>
      </c>
      <c r="M324" s="142">
        <f t="shared" si="46"/>
      </c>
      <c r="N324" s="142">
        <f t="shared" si="47"/>
      </c>
      <c r="O324" s="143">
        <f t="shared" si="48"/>
      </c>
      <c r="Z324" s="151">
        <v>38812</v>
      </c>
      <c r="AA324" s="152">
        <v>6.05</v>
      </c>
      <c r="AB324" s="1"/>
      <c r="AC324" s="146"/>
    </row>
    <row r="325" spans="1:29" ht="15" customHeight="1">
      <c r="A325" s="2"/>
      <c r="B325" s="59">
        <v>316</v>
      </c>
      <c r="C325" s="56">
        <f>IF('Deviza-Kölcsön elszámolása'!C325="","",'Deviza-Kölcsön elszámolása'!C325)</f>
      </c>
      <c r="D325" s="115">
        <f>IF('Deviza-Kölcsön elszámolása'!D325="","",'Deviza-Kölcsön elszámolása'!D325)</f>
      </c>
      <c r="E325" s="54">
        <f t="shared" si="45"/>
      </c>
      <c r="F325" s="104"/>
      <c r="G325" s="56">
        <f t="shared" si="49"/>
      </c>
      <c r="H325" s="57">
        <f t="shared" si="50"/>
      </c>
      <c r="I325" s="56">
        <f t="shared" si="51"/>
      </c>
      <c r="J325" s="139">
        <f t="shared" si="52"/>
        <v>316</v>
      </c>
      <c r="K325" s="145"/>
      <c r="L325" s="144">
        <f>IF(K325="","",VLOOKUP(D325,$X$15:$Y414,2))</f>
      </c>
      <c r="M325" s="142">
        <f t="shared" si="46"/>
      </c>
      <c r="N325" s="142">
        <f t="shared" si="47"/>
      </c>
      <c r="O325" s="143">
        <f t="shared" si="48"/>
      </c>
      <c r="Z325" s="151">
        <v>38813</v>
      </c>
      <c r="AA325" s="152">
        <v>6.06</v>
      </c>
      <c r="AB325" s="1"/>
      <c r="AC325" s="146"/>
    </row>
    <row r="326" spans="1:29" ht="15" customHeight="1">
      <c r="A326" s="2"/>
      <c r="B326" s="59">
        <v>317</v>
      </c>
      <c r="C326" s="56">
        <f>IF('Deviza-Kölcsön elszámolása'!C326="","",'Deviza-Kölcsön elszámolása'!C326)</f>
      </c>
      <c r="D326" s="115">
        <f>IF('Deviza-Kölcsön elszámolása'!D326="","",'Deviza-Kölcsön elszámolása'!D326)</f>
      </c>
      <c r="E326" s="54">
        <f t="shared" si="45"/>
      </c>
      <c r="F326" s="104"/>
      <c r="G326" s="56">
        <f t="shared" si="49"/>
      </c>
      <c r="H326" s="57">
        <f t="shared" si="50"/>
      </c>
      <c r="I326" s="56">
        <f t="shared" si="51"/>
      </c>
      <c r="J326" s="139">
        <f t="shared" si="52"/>
        <v>317</v>
      </c>
      <c r="K326" s="145"/>
      <c r="L326" s="144">
        <f>IF(K326="","",VLOOKUP(D326,$X$15:$Y415,2))</f>
      </c>
      <c r="M326" s="142">
        <f t="shared" si="46"/>
      </c>
      <c r="N326" s="142">
        <f t="shared" si="47"/>
      </c>
      <c r="O326" s="143">
        <f t="shared" si="48"/>
      </c>
      <c r="Z326" s="151">
        <v>38814</v>
      </c>
      <c r="AA326" s="152">
        <v>6.06</v>
      </c>
      <c r="AB326" s="1"/>
      <c r="AC326" s="146"/>
    </row>
    <row r="327" spans="1:29" ht="15" customHeight="1">
      <c r="A327" s="2"/>
      <c r="B327" s="59">
        <v>318</v>
      </c>
      <c r="C327" s="56">
        <f>IF('Deviza-Kölcsön elszámolása'!C327="","",'Deviza-Kölcsön elszámolása'!C327)</f>
      </c>
      <c r="D327" s="115">
        <f>IF('Deviza-Kölcsön elszámolása'!D327="","",'Deviza-Kölcsön elszámolása'!D327)</f>
      </c>
      <c r="E327" s="54">
        <f t="shared" si="45"/>
      </c>
      <c r="F327" s="104"/>
      <c r="G327" s="56">
        <f t="shared" si="49"/>
      </c>
      <c r="H327" s="57">
        <f t="shared" si="50"/>
      </c>
      <c r="I327" s="56">
        <f t="shared" si="51"/>
      </c>
      <c r="J327" s="139">
        <f t="shared" si="52"/>
        <v>318</v>
      </c>
      <c r="K327" s="145"/>
      <c r="L327" s="144">
        <f>IF(K327="","",VLOOKUP(D327,$X$15:$Y416,2))</f>
      </c>
      <c r="M327" s="142">
        <f t="shared" si="46"/>
      </c>
      <c r="N327" s="142">
        <f t="shared" si="47"/>
      </c>
      <c r="O327" s="143">
        <f t="shared" si="48"/>
      </c>
      <c r="Z327" s="151">
        <v>38817</v>
      </c>
      <c r="AA327" s="152">
        <v>6.05</v>
      </c>
      <c r="AB327" s="1"/>
      <c r="AC327" s="146"/>
    </row>
    <row r="328" spans="1:29" ht="15" customHeight="1">
      <c r="A328" s="2"/>
      <c r="B328" s="59">
        <v>319</v>
      </c>
      <c r="C328" s="56">
        <f>IF('Deviza-Kölcsön elszámolása'!C328="","",'Deviza-Kölcsön elszámolása'!C328)</f>
      </c>
      <c r="D328" s="115">
        <f>IF('Deviza-Kölcsön elszámolása'!D328="","",'Deviza-Kölcsön elszámolása'!D328)</f>
      </c>
      <c r="E328" s="54">
        <f t="shared" si="45"/>
      </c>
      <c r="F328" s="104"/>
      <c r="G328" s="56">
        <f t="shared" si="49"/>
      </c>
      <c r="H328" s="57">
        <f t="shared" si="50"/>
      </c>
      <c r="I328" s="56">
        <f t="shared" si="51"/>
      </c>
      <c r="J328" s="139">
        <f t="shared" si="52"/>
        <v>319</v>
      </c>
      <c r="K328" s="145"/>
      <c r="L328" s="144">
        <f>IF(K328="","",VLOOKUP(D328,$X$15:$Y417,2))</f>
      </c>
      <c r="M328" s="142">
        <f t="shared" si="46"/>
      </c>
      <c r="N328" s="142">
        <f t="shared" si="47"/>
      </c>
      <c r="O328" s="143">
        <f t="shared" si="48"/>
      </c>
      <c r="Z328" s="151">
        <v>38818</v>
      </c>
      <c r="AA328" s="152">
        <v>6.04</v>
      </c>
      <c r="AB328" s="1"/>
      <c r="AC328" s="146"/>
    </row>
    <row r="329" spans="1:29" ht="15" customHeight="1">
      <c r="A329" s="2"/>
      <c r="B329" s="59">
        <v>320</v>
      </c>
      <c r="C329" s="56">
        <f>IF('Deviza-Kölcsön elszámolása'!C329="","",'Deviza-Kölcsön elszámolása'!C329)</f>
      </c>
      <c r="D329" s="115">
        <f>IF('Deviza-Kölcsön elszámolása'!D329="","",'Deviza-Kölcsön elszámolása'!D329)</f>
      </c>
      <c r="E329" s="54">
        <f t="shared" si="45"/>
      </c>
      <c r="F329" s="104"/>
      <c r="G329" s="56">
        <f t="shared" si="49"/>
      </c>
      <c r="H329" s="57">
        <f t="shared" si="50"/>
      </c>
      <c r="I329" s="56">
        <f t="shared" si="51"/>
      </c>
      <c r="J329" s="139">
        <f t="shared" si="52"/>
        <v>320</v>
      </c>
      <c r="K329" s="145"/>
      <c r="L329" s="144">
        <f>IF(K329="","",VLOOKUP(D329,$X$15:$Y418,2))</f>
      </c>
      <c r="M329" s="142">
        <f t="shared" si="46"/>
      </c>
      <c r="N329" s="142">
        <f t="shared" si="47"/>
      </c>
      <c r="O329" s="143">
        <f t="shared" si="48"/>
      </c>
      <c r="Z329" s="151">
        <v>38819</v>
      </c>
      <c r="AA329" s="152">
        <v>6.03</v>
      </c>
      <c r="AB329" s="1"/>
      <c r="AC329" s="146"/>
    </row>
    <row r="330" spans="1:29" ht="15" customHeight="1">
      <c r="A330" s="2"/>
      <c r="B330" s="59">
        <v>321</v>
      </c>
      <c r="C330" s="56">
        <f>IF('Deviza-Kölcsön elszámolása'!C330="","",'Deviza-Kölcsön elszámolása'!C330)</f>
      </c>
      <c r="D330" s="115">
        <f>IF('Deviza-Kölcsön elszámolása'!D330="","",'Deviza-Kölcsön elszámolása'!D330)</f>
      </c>
      <c r="E330" s="54">
        <f t="shared" si="45"/>
      </c>
      <c r="F330" s="104"/>
      <c r="G330" s="56">
        <f t="shared" si="49"/>
      </c>
      <c r="H330" s="57">
        <f t="shared" si="50"/>
      </c>
      <c r="I330" s="56">
        <f t="shared" si="51"/>
      </c>
      <c r="J330" s="139">
        <f t="shared" si="52"/>
        <v>321</v>
      </c>
      <c r="K330" s="145"/>
      <c r="L330" s="144">
        <f>IF(K330="","",VLOOKUP(D330,$X$15:$Y419,2))</f>
      </c>
      <c r="M330" s="142">
        <f t="shared" si="46"/>
      </c>
      <c r="N330" s="142">
        <f t="shared" si="47"/>
      </c>
      <c r="O330" s="143">
        <f t="shared" si="48"/>
      </c>
      <c r="Z330" s="151">
        <v>38820</v>
      </c>
      <c r="AA330" s="152">
        <v>6.04</v>
      </c>
      <c r="AB330" s="1"/>
      <c r="AC330" s="146"/>
    </row>
    <row r="331" spans="1:29" ht="15" customHeight="1">
      <c r="A331" s="2"/>
      <c r="B331" s="59">
        <v>322</v>
      </c>
      <c r="C331" s="56">
        <f>IF('Deviza-Kölcsön elszámolása'!C331="","",'Deviza-Kölcsön elszámolása'!C331)</f>
      </c>
      <c r="D331" s="115">
        <f>IF('Deviza-Kölcsön elszámolása'!D331="","",'Deviza-Kölcsön elszámolása'!D331)</f>
      </c>
      <c r="E331" s="54">
        <f t="shared" si="45"/>
      </c>
      <c r="F331" s="104"/>
      <c r="G331" s="56">
        <f t="shared" si="49"/>
      </c>
      <c r="H331" s="57">
        <f t="shared" si="50"/>
      </c>
      <c r="I331" s="56">
        <f t="shared" si="51"/>
      </c>
      <c r="J331" s="139">
        <f t="shared" si="52"/>
        <v>322</v>
      </c>
      <c r="K331" s="145"/>
      <c r="L331" s="144">
        <f>IF(K331="","",VLOOKUP(D331,$X$15:$Y420,2))</f>
      </c>
      <c r="M331" s="142">
        <f t="shared" si="46"/>
      </c>
      <c r="N331" s="142">
        <f t="shared" si="47"/>
      </c>
      <c r="O331" s="143">
        <f t="shared" si="48"/>
      </c>
      <c r="Z331" s="151">
        <v>38821</v>
      </c>
      <c r="AA331" s="152">
        <v>6.05</v>
      </c>
      <c r="AB331" s="1"/>
      <c r="AC331" s="146"/>
    </row>
    <row r="332" spans="1:29" ht="15" customHeight="1">
      <c r="A332" s="2"/>
      <c r="B332" s="59">
        <v>323</v>
      </c>
      <c r="C332" s="56">
        <f>IF('Deviza-Kölcsön elszámolása'!C332="","",'Deviza-Kölcsön elszámolása'!C332)</f>
      </c>
      <c r="D332" s="115">
        <f>IF('Deviza-Kölcsön elszámolása'!D332="","",'Deviza-Kölcsön elszámolása'!D332)</f>
      </c>
      <c r="E332" s="54">
        <f t="shared" si="45"/>
      </c>
      <c r="F332" s="104"/>
      <c r="G332" s="56">
        <f t="shared" si="49"/>
      </c>
      <c r="H332" s="57">
        <f t="shared" si="50"/>
      </c>
      <c r="I332" s="56">
        <f t="shared" si="51"/>
      </c>
      <c r="J332" s="139">
        <f t="shared" si="52"/>
        <v>323</v>
      </c>
      <c r="K332" s="145"/>
      <c r="L332" s="144">
        <f>IF(K332="","",VLOOKUP(D332,$X$15:$Y421,2))</f>
      </c>
      <c r="M332" s="142">
        <f t="shared" si="46"/>
      </c>
      <c r="N332" s="142">
        <f t="shared" si="47"/>
      </c>
      <c r="O332" s="143">
        <f t="shared" si="48"/>
      </c>
      <c r="Z332" s="151">
        <v>38825</v>
      </c>
      <c r="AA332" s="152">
        <v>6.05</v>
      </c>
      <c r="AB332" s="1"/>
      <c r="AC332" s="146"/>
    </row>
    <row r="333" spans="1:29" ht="15" customHeight="1">
      <c r="A333" s="2"/>
      <c r="B333" s="59">
        <v>324</v>
      </c>
      <c r="C333" s="56">
        <f>IF('Deviza-Kölcsön elszámolása'!C333="","",'Deviza-Kölcsön elszámolása'!C333)</f>
      </c>
      <c r="D333" s="115">
        <f>IF('Deviza-Kölcsön elszámolása'!D333="","",'Deviza-Kölcsön elszámolása'!D333)</f>
      </c>
      <c r="E333" s="54">
        <f aca="true" t="shared" si="53" ref="E333:E369">IF(D333="","",D333-D332)</f>
      </c>
      <c r="F333" s="104"/>
      <c r="G333" s="56">
        <f t="shared" si="49"/>
      </c>
      <c r="H333" s="57">
        <f t="shared" si="50"/>
      </c>
      <c r="I333" s="56">
        <f t="shared" si="51"/>
      </c>
      <c r="J333" s="139">
        <f t="shared" si="52"/>
        <v>324</v>
      </c>
      <c r="K333" s="145"/>
      <c r="L333" s="144">
        <f>IF(K333="","",VLOOKUP(D333,$X$15:$Y422,2))</f>
      </c>
      <c r="M333" s="142">
        <f t="shared" si="46"/>
      </c>
      <c r="N333" s="142">
        <f t="shared" si="47"/>
      </c>
      <c r="O333" s="143">
        <f t="shared" si="48"/>
      </c>
      <c r="Z333" s="151">
        <v>38826</v>
      </c>
      <c r="AA333" s="152">
        <v>6.04</v>
      </c>
      <c r="AB333" s="1"/>
      <c r="AC333" s="146"/>
    </row>
    <row r="334" spans="1:29" ht="15" customHeight="1">
      <c r="A334" s="2"/>
      <c r="B334" s="59">
        <v>325</v>
      </c>
      <c r="C334" s="56">
        <f>IF('Deviza-Kölcsön elszámolása'!C334="","",'Deviza-Kölcsön elszámolása'!C334)</f>
      </c>
      <c r="D334" s="115">
        <f>IF('Deviza-Kölcsön elszámolása'!D334="","",'Deviza-Kölcsön elszámolása'!D334)</f>
      </c>
      <c r="E334" s="54">
        <f t="shared" si="53"/>
      </c>
      <c r="F334" s="104"/>
      <c r="G334" s="56">
        <f t="shared" si="49"/>
      </c>
      <c r="H334" s="57">
        <f t="shared" si="50"/>
      </c>
      <c r="I334" s="56">
        <f t="shared" si="51"/>
      </c>
      <c r="J334" s="139">
        <f t="shared" si="52"/>
        <v>325</v>
      </c>
      <c r="K334" s="145"/>
      <c r="L334" s="144">
        <f>IF(K334="","",VLOOKUP(D334,$X$15:$Y423,2))</f>
      </c>
      <c r="M334" s="142">
        <f t="shared" si="46"/>
      </c>
      <c r="N334" s="142">
        <f t="shared" si="47"/>
      </c>
      <c r="O334" s="143">
        <f t="shared" si="48"/>
      </c>
      <c r="Z334" s="151">
        <v>38827</v>
      </c>
      <c r="AA334" s="152">
        <v>6.05</v>
      </c>
      <c r="AB334" s="1"/>
      <c r="AC334" s="146"/>
    </row>
    <row r="335" spans="1:29" ht="15" customHeight="1">
      <c r="A335" s="2"/>
      <c r="B335" s="59">
        <v>326</v>
      </c>
      <c r="C335" s="56">
        <f>IF('Deviza-Kölcsön elszámolása'!C335="","",'Deviza-Kölcsön elszámolása'!C335)</f>
      </c>
      <c r="D335" s="115">
        <f>IF('Deviza-Kölcsön elszámolása'!D335="","",'Deviza-Kölcsön elszámolása'!D335)</f>
      </c>
      <c r="E335" s="54">
        <f t="shared" si="53"/>
      </c>
      <c r="F335" s="104"/>
      <c r="G335" s="56">
        <f t="shared" si="49"/>
      </c>
      <c r="H335" s="57">
        <f t="shared" si="50"/>
      </c>
      <c r="I335" s="56">
        <f t="shared" si="51"/>
      </c>
      <c r="J335" s="139">
        <f t="shared" si="52"/>
        <v>326</v>
      </c>
      <c r="K335" s="145"/>
      <c r="L335" s="144">
        <f>IF(K335="","",VLOOKUP(D335,$X$15:$Y424,2))</f>
      </c>
      <c r="M335" s="142">
        <f t="shared" si="46"/>
      </c>
      <c r="N335" s="142">
        <f t="shared" si="47"/>
      </c>
      <c r="O335" s="143">
        <f t="shared" si="48"/>
      </c>
      <c r="Z335" s="151">
        <v>38828</v>
      </c>
      <c r="AA335" s="152">
        <v>6.06</v>
      </c>
      <c r="AB335" s="1"/>
      <c r="AC335" s="146"/>
    </row>
    <row r="336" spans="1:29" ht="15" customHeight="1">
      <c r="A336" s="2"/>
      <c r="B336" s="59">
        <v>327</v>
      </c>
      <c r="C336" s="56">
        <f>IF('Deviza-Kölcsön elszámolása'!C336="","",'Deviza-Kölcsön elszámolása'!C336)</f>
      </c>
      <c r="D336" s="115">
        <f>IF('Deviza-Kölcsön elszámolása'!D336="","",'Deviza-Kölcsön elszámolása'!D336)</f>
      </c>
      <c r="E336" s="54">
        <f t="shared" si="53"/>
      </c>
      <c r="F336" s="104"/>
      <c r="G336" s="56">
        <f t="shared" si="49"/>
      </c>
      <c r="H336" s="57">
        <f t="shared" si="50"/>
      </c>
      <c r="I336" s="56">
        <f t="shared" si="51"/>
      </c>
      <c r="J336" s="139">
        <f t="shared" si="52"/>
        <v>327</v>
      </c>
      <c r="K336" s="145"/>
      <c r="L336" s="144">
        <f>IF(K336="","",VLOOKUP(D336,$X$15:$Y425,2))</f>
      </c>
      <c r="M336" s="142">
        <f t="shared" si="46"/>
      </c>
      <c r="N336" s="142">
        <f t="shared" si="47"/>
      </c>
      <c r="O336" s="143">
        <f t="shared" si="48"/>
      </c>
      <c r="Z336" s="151">
        <v>38831</v>
      </c>
      <c r="AA336" s="152">
        <v>6.06</v>
      </c>
      <c r="AB336" s="1"/>
      <c r="AC336" s="146"/>
    </row>
    <row r="337" spans="1:29" ht="15" customHeight="1">
      <c r="A337" s="2"/>
      <c r="B337" s="59">
        <v>328</v>
      </c>
      <c r="C337" s="56">
        <f>IF('Deviza-Kölcsön elszámolása'!C337="","",'Deviza-Kölcsön elszámolása'!C337)</f>
      </c>
      <c r="D337" s="115">
        <f>IF('Deviza-Kölcsön elszámolása'!D337="","",'Deviza-Kölcsön elszámolása'!D337)</f>
      </c>
      <c r="E337" s="54">
        <f t="shared" si="53"/>
      </c>
      <c r="F337" s="104"/>
      <c r="G337" s="56">
        <f t="shared" si="49"/>
      </c>
      <c r="H337" s="57">
        <f t="shared" si="50"/>
      </c>
      <c r="I337" s="56">
        <f t="shared" si="51"/>
      </c>
      <c r="J337" s="139">
        <f t="shared" si="52"/>
        <v>328</v>
      </c>
      <c r="K337" s="145"/>
      <c r="L337" s="144">
        <f>IF(K337="","",VLOOKUP(D337,$X$15:$Y426,2))</f>
      </c>
      <c r="M337" s="142">
        <f t="shared" si="46"/>
      </c>
      <c r="N337" s="142">
        <f t="shared" si="47"/>
      </c>
      <c r="O337" s="143">
        <f t="shared" si="48"/>
      </c>
      <c r="Z337" s="151">
        <v>38832</v>
      </c>
      <c r="AA337" s="152">
        <v>6.05</v>
      </c>
      <c r="AB337" s="1"/>
      <c r="AC337" s="146"/>
    </row>
    <row r="338" spans="1:29" ht="15" customHeight="1">
      <c r="A338" s="2"/>
      <c r="B338" s="59">
        <v>329</v>
      </c>
      <c r="C338" s="56">
        <f>IF('Deviza-Kölcsön elszámolása'!C338="","",'Deviza-Kölcsön elszámolása'!C338)</f>
      </c>
      <c r="D338" s="115">
        <f>IF('Deviza-Kölcsön elszámolása'!D338="","",'Deviza-Kölcsön elszámolása'!D338)</f>
      </c>
      <c r="E338" s="54">
        <f t="shared" si="53"/>
      </c>
      <c r="F338" s="104"/>
      <c r="G338" s="56">
        <f t="shared" si="49"/>
      </c>
      <c r="H338" s="57">
        <f t="shared" si="50"/>
      </c>
      <c r="I338" s="56">
        <f t="shared" si="51"/>
      </c>
      <c r="J338" s="139">
        <f t="shared" si="52"/>
        <v>329</v>
      </c>
      <c r="K338" s="145"/>
      <c r="L338" s="144">
        <f>IF(K338="","",VLOOKUP(D338,$X$15:$Y427,2))</f>
      </c>
      <c r="M338" s="142">
        <f t="shared" si="46"/>
      </c>
      <c r="N338" s="142">
        <f t="shared" si="47"/>
      </c>
      <c r="O338" s="143">
        <f t="shared" si="48"/>
      </c>
      <c r="Z338" s="151">
        <v>38833</v>
      </c>
      <c r="AA338" s="152">
        <v>6.02</v>
      </c>
      <c r="AB338" s="1"/>
      <c r="AC338" s="146"/>
    </row>
    <row r="339" spans="1:29" ht="15" customHeight="1">
      <c r="A339" s="2"/>
      <c r="B339" s="59">
        <v>330</v>
      </c>
      <c r="C339" s="56">
        <f>IF('Deviza-Kölcsön elszámolása'!C339="","",'Deviza-Kölcsön elszámolása'!C339)</f>
      </c>
      <c r="D339" s="115">
        <f>IF('Deviza-Kölcsön elszámolása'!D339="","",'Deviza-Kölcsön elszámolása'!D339)</f>
      </c>
      <c r="E339" s="54">
        <f t="shared" si="53"/>
      </c>
      <c r="F339" s="104"/>
      <c r="G339" s="56">
        <f t="shared" si="49"/>
      </c>
      <c r="H339" s="57">
        <f t="shared" si="50"/>
      </c>
      <c r="I339" s="56">
        <f t="shared" si="51"/>
      </c>
      <c r="J339" s="139">
        <f t="shared" si="52"/>
        <v>330</v>
      </c>
      <c r="K339" s="145"/>
      <c r="L339" s="144">
        <f>IF(K339="","",VLOOKUP(D339,$X$15:$Y428,2))</f>
      </c>
      <c r="M339" s="142">
        <f t="shared" si="46"/>
      </c>
      <c r="N339" s="142">
        <f t="shared" si="47"/>
      </c>
      <c r="O339" s="143">
        <f t="shared" si="48"/>
      </c>
      <c r="Z339" s="151">
        <v>38834</v>
      </c>
      <c r="AA339" s="152">
        <v>6.03</v>
      </c>
      <c r="AB339" s="1"/>
      <c r="AC339" s="146"/>
    </row>
    <row r="340" spans="1:29" ht="15" customHeight="1">
      <c r="A340" s="2"/>
      <c r="B340" s="59">
        <v>331</v>
      </c>
      <c r="C340" s="56">
        <f>IF('Deviza-Kölcsön elszámolása'!C340="","",'Deviza-Kölcsön elszámolása'!C340)</f>
      </c>
      <c r="D340" s="115">
        <f>IF('Deviza-Kölcsön elszámolása'!D340="","",'Deviza-Kölcsön elszámolása'!D340)</f>
      </c>
      <c r="E340" s="54">
        <f t="shared" si="53"/>
      </c>
      <c r="F340" s="104"/>
      <c r="G340" s="56">
        <f t="shared" si="49"/>
      </c>
      <c r="H340" s="57">
        <f t="shared" si="50"/>
      </c>
      <c r="I340" s="56">
        <f t="shared" si="51"/>
      </c>
      <c r="J340" s="139">
        <f t="shared" si="52"/>
        <v>331</v>
      </c>
      <c r="K340" s="145"/>
      <c r="L340" s="144">
        <f>IF(K340="","",VLOOKUP(D340,$X$15:$Y429,2))</f>
      </c>
      <c r="M340" s="142">
        <f t="shared" si="46"/>
      </c>
      <c r="N340" s="142">
        <f t="shared" si="47"/>
      </c>
      <c r="O340" s="143">
        <f t="shared" si="48"/>
      </c>
      <c r="Z340" s="151">
        <v>38835</v>
      </c>
      <c r="AA340" s="152">
        <v>6.04</v>
      </c>
      <c r="AB340" s="1"/>
      <c r="AC340" s="146"/>
    </row>
    <row r="341" spans="1:29" ht="15" customHeight="1">
      <c r="A341" s="2"/>
      <c r="B341" s="59">
        <v>332</v>
      </c>
      <c r="C341" s="56">
        <f>IF('Deviza-Kölcsön elszámolása'!C341="","",'Deviza-Kölcsön elszámolása'!C341)</f>
      </c>
      <c r="D341" s="115">
        <f>IF('Deviza-Kölcsön elszámolása'!D341="","",'Deviza-Kölcsön elszámolása'!D341)</f>
      </c>
      <c r="E341" s="54">
        <f t="shared" si="53"/>
      </c>
      <c r="F341" s="104"/>
      <c r="G341" s="56">
        <f t="shared" si="49"/>
      </c>
      <c r="H341" s="57">
        <f t="shared" si="50"/>
      </c>
      <c r="I341" s="56">
        <f t="shared" si="51"/>
      </c>
      <c r="J341" s="139">
        <f t="shared" si="52"/>
        <v>332</v>
      </c>
      <c r="K341" s="145"/>
      <c r="L341" s="144">
        <f>IF(K341="","",VLOOKUP(D341,$X$15:$Y430,2))</f>
      </c>
      <c r="M341" s="142">
        <f t="shared" si="46"/>
      </c>
      <c r="N341" s="142">
        <f t="shared" si="47"/>
      </c>
      <c r="O341" s="143">
        <f t="shared" si="48"/>
      </c>
      <c r="Z341" s="151">
        <v>38839</v>
      </c>
      <c r="AA341" s="152">
        <v>6.05</v>
      </c>
      <c r="AB341" s="1"/>
      <c r="AC341" s="146"/>
    </row>
    <row r="342" spans="1:29" ht="15" customHeight="1">
      <c r="A342" s="2"/>
      <c r="B342" s="59">
        <v>333</v>
      </c>
      <c r="C342" s="56">
        <f>IF('Deviza-Kölcsön elszámolása'!C342="","",'Deviza-Kölcsön elszámolása'!C342)</f>
      </c>
      <c r="D342" s="115">
        <f>IF('Deviza-Kölcsön elszámolása'!D342="","",'Deviza-Kölcsön elszámolása'!D342)</f>
      </c>
      <c r="E342" s="54">
        <f t="shared" si="53"/>
      </c>
      <c r="F342" s="104"/>
      <c r="G342" s="56">
        <f t="shared" si="49"/>
      </c>
      <c r="H342" s="57">
        <f t="shared" si="50"/>
      </c>
      <c r="I342" s="56">
        <f t="shared" si="51"/>
      </c>
      <c r="J342" s="139">
        <f t="shared" si="52"/>
        <v>333</v>
      </c>
      <c r="K342" s="145"/>
      <c r="L342" s="144">
        <f>IF(K342="","",VLOOKUP(D342,$X$15:$Y431,2))</f>
      </c>
      <c r="M342" s="142">
        <f aca="true" t="shared" si="54" ref="M342:M369">IF(K342="","",O341*E342*L342/365)</f>
      </c>
      <c r="N342" s="142">
        <f aca="true" t="shared" si="55" ref="N342:N369">IF(M342="","",K342-M342)</f>
      </c>
      <c r="O342" s="143">
        <f aca="true" t="shared" si="56" ref="O342:O369">IF(K342="","",O341-N342)</f>
      </c>
      <c r="Z342" s="151">
        <v>38840</v>
      </c>
      <c r="AA342" s="152">
        <v>6.04</v>
      </c>
      <c r="AB342" s="1"/>
      <c r="AC342" s="146"/>
    </row>
    <row r="343" spans="1:29" ht="15" customHeight="1">
      <c r="A343" s="2"/>
      <c r="B343" s="59">
        <v>334</v>
      </c>
      <c r="C343" s="56">
        <f>IF('Deviza-Kölcsön elszámolása'!C343="","",'Deviza-Kölcsön elszámolása'!C343)</f>
      </c>
      <c r="D343" s="115">
        <f>IF('Deviza-Kölcsön elszámolása'!D343="","",'Deviza-Kölcsön elszámolása'!D343)</f>
      </c>
      <c r="E343" s="54">
        <f t="shared" si="53"/>
      </c>
      <c r="F343" s="104"/>
      <c r="G343" s="56">
        <f t="shared" si="49"/>
      </c>
      <c r="H343" s="57">
        <f t="shared" si="50"/>
      </c>
      <c r="I343" s="56">
        <f t="shared" si="51"/>
      </c>
      <c r="J343" s="139">
        <f t="shared" si="52"/>
        <v>334</v>
      </c>
      <c r="K343" s="145"/>
      <c r="L343" s="144">
        <f>IF(K343="","",VLOOKUP(D343,$X$15:$Y432,2))</f>
      </c>
      <c r="M343" s="142">
        <f t="shared" si="54"/>
      </c>
      <c r="N343" s="142">
        <f t="shared" si="55"/>
      </c>
      <c r="O343" s="143">
        <f t="shared" si="56"/>
      </c>
      <c r="Z343" s="151">
        <v>38841</v>
      </c>
      <c r="AA343" s="152">
        <v>6.01</v>
      </c>
      <c r="AB343" s="1"/>
      <c r="AC343" s="146"/>
    </row>
    <row r="344" spans="1:29" ht="15" customHeight="1">
      <c r="A344" s="2"/>
      <c r="B344" s="59">
        <v>335</v>
      </c>
      <c r="C344" s="56">
        <f>IF('Deviza-Kölcsön elszámolása'!C344="","",'Deviza-Kölcsön elszámolása'!C344)</f>
      </c>
      <c r="D344" s="115">
        <f>IF('Deviza-Kölcsön elszámolása'!D344="","",'Deviza-Kölcsön elszámolása'!D344)</f>
      </c>
      <c r="E344" s="54">
        <f t="shared" si="53"/>
      </c>
      <c r="F344" s="104"/>
      <c r="G344" s="56">
        <f t="shared" si="49"/>
      </c>
      <c r="H344" s="57">
        <f t="shared" si="50"/>
      </c>
      <c r="I344" s="56">
        <f t="shared" si="51"/>
      </c>
      <c r="J344" s="139">
        <f t="shared" si="52"/>
        <v>335</v>
      </c>
      <c r="K344" s="145"/>
      <c r="L344" s="144">
        <f>IF(K344="","",VLOOKUP(D344,$X$15:$Y433,2))</f>
      </c>
      <c r="M344" s="142">
        <f t="shared" si="54"/>
      </c>
      <c r="N344" s="142">
        <f t="shared" si="55"/>
      </c>
      <c r="O344" s="143">
        <f t="shared" si="56"/>
      </c>
      <c r="Z344" s="151">
        <v>38842</v>
      </c>
      <c r="AA344" s="152">
        <v>6.02</v>
      </c>
      <c r="AB344" s="1"/>
      <c r="AC344" s="146"/>
    </row>
    <row r="345" spans="1:29" ht="15" customHeight="1">
      <c r="A345" s="2"/>
      <c r="B345" s="59">
        <v>336</v>
      </c>
      <c r="C345" s="56">
        <f>IF('Deviza-Kölcsön elszámolása'!C345="","",'Deviza-Kölcsön elszámolása'!C345)</f>
      </c>
      <c r="D345" s="115">
        <f>IF('Deviza-Kölcsön elszámolása'!D345="","",'Deviza-Kölcsön elszámolása'!D345)</f>
      </c>
      <c r="E345" s="54">
        <f t="shared" si="53"/>
      </c>
      <c r="F345" s="104"/>
      <c r="G345" s="56">
        <f t="shared" si="49"/>
      </c>
      <c r="H345" s="57">
        <f t="shared" si="50"/>
      </c>
      <c r="I345" s="56">
        <f t="shared" si="51"/>
      </c>
      <c r="J345" s="139">
        <f t="shared" si="52"/>
        <v>336</v>
      </c>
      <c r="K345" s="145"/>
      <c r="L345" s="144">
        <f>IF(K345="","",VLOOKUP(D345,$X$15:$Y434,2))</f>
      </c>
      <c r="M345" s="142">
        <f t="shared" si="54"/>
      </c>
      <c r="N345" s="142">
        <f t="shared" si="55"/>
      </c>
      <c r="O345" s="143">
        <f t="shared" si="56"/>
      </c>
      <c r="Z345" s="151">
        <v>38845</v>
      </c>
      <c r="AA345" s="152">
        <v>6</v>
      </c>
      <c r="AB345" s="1"/>
      <c r="AC345" s="146"/>
    </row>
    <row r="346" spans="1:29" ht="15" customHeight="1">
      <c r="A346" s="2"/>
      <c r="B346" s="59">
        <v>337</v>
      </c>
      <c r="C346" s="56">
        <f>IF('Deviza-Kölcsön elszámolása'!C346="","",'Deviza-Kölcsön elszámolása'!C346)</f>
      </c>
      <c r="D346" s="115">
        <f>IF('Deviza-Kölcsön elszámolása'!D346="","",'Deviza-Kölcsön elszámolása'!D346)</f>
      </c>
      <c r="E346" s="54">
        <f t="shared" si="53"/>
      </c>
      <c r="F346" s="104"/>
      <c r="G346" s="56">
        <f t="shared" si="49"/>
      </c>
      <c r="H346" s="57">
        <f t="shared" si="50"/>
      </c>
      <c r="I346" s="56">
        <f t="shared" si="51"/>
      </c>
      <c r="J346" s="139">
        <f t="shared" si="52"/>
        <v>337</v>
      </c>
      <c r="K346" s="145"/>
      <c r="L346" s="144">
        <f>IF(K346="","",VLOOKUP(D346,$X$15:$Y435,2))</f>
      </c>
      <c r="M346" s="142">
        <f t="shared" si="54"/>
      </c>
      <c r="N346" s="142">
        <f t="shared" si="55"/>
      </c>
      <c r="O346" s="143">
        <f t="shared" si="56"/>
      </c>
      <c r="Z346" s="151">
        <v>38846</v>
      </c>
      <c r="AA346" s="152">
        <v>6.01</v>
      </c>
      <c r="AB346" s="1"/>
      <c r="AC346" s="146"/>
    </row>
    <row r="347" spans="1:29" ht="15" customHeight="1">
      <c r="A347" s="2"/>
      <c r="B347" s="59">
        <v>338</v>
      </c>
      <c r="C347" s="56">
        <f>IF('Deviza-Kölcsön elszámolása'!C347="","",'Deviza-Kölcsön elszámolása'!C347)</f>
      </c>
      <c r="D347" s="115">
        <f>IF('Deviza-Kölcsön elszámolása'!D347="","",'Deviza-Kölcsön elszámolása'!D347)</f>
      </c>
      <c r="E347" s="54">
        <f t="shared" si="53"/>
      </c>
      <c r="F347" s="104"/>
      <c r="G347" s="56">
        <f t="shared" si="49"/>
      </c>
      <c r="H347" s="57">
        <f t="shared" si="50"/>
      </c>
      <c r="I347" s="56">
        <f t="shared" si="51"/>
      </c>
      <c r="J347" s="139">
        <f t="shared" si="52"/>
        <v>338</v>
      </c>
      <c r="K347" s="145"/>
      <c r="L347" s="144">
        <f>IF(K347="","",VLOOKUP(D347,$X$15:$Y436,2))</f>
      </c>
      <c r="M347" s="142">
        <f t="shared" si="54"/>
      </c>
      <c r="N347" s="142">
        <f t="shared" si="55"/>
      </c>
      <c r="O347" s="143">
        <f t="shared" si="56"/>
      </c>
      <c r="Z347" s="151">
        <v>38847</v>
      </c>
      <c r="AA347" s="152">
        <v>6.01</v>
      </c>
      <c r="AB347" s="1"/>
      <c r="AC347" s="146"/>
    </row>
    <row r="348" spans="1:29" ht="15" customHeight="1">
      <c r="A348" s="2"/>
      <c r="B348" s="59">
        <v>339</v>
      </c>
      <c r="C348" s="56">
        <f>IF('Deviza-Kölcsön elszámolása'!C348="","",'Deviza-Kölcsön elszámolása'!C348)</f>
      </c>
      <c r="D348" s="115">
        <f>IF('Deviza-Kölcsön elszámolása'!D348="","",'Deviza-Kölcsön elszámolása'!D348)</f>
      </c>
      <c r="E348" s="54">
        <f t="shared" si="53"/>
      </c>
      <c r="F348" s="104"/>
      <c r="G348" s="56">
        <f t="shared" si="49"/>
      </c>
      <c r="H348" s="57">
        <f t="shared" si="50"/>
      </c>
      <c r="I348" s="56">
        <f t="shared" si="51"/>
      </c>
      <c r="J348" s="139">
        <f t="shared" si="52"/>
        <v>339</v>
      </c>
      <c r="K348" s="145"/>
      <c r="L348" s="144">
        <f>IF(K348="","",VLOOKUP(D348,$X$15:$Y437,2))</f>
      </c>
      <c r="M348" s="142">
        <f t="shared" si="54"/>
      </c>
      <c r="N348" s="142">
        <f t="shared" si="55"/>
      </c>
      <c r="O348" s="143">
        <f t="shared" si="56"/>
      </c>
      <c r="Z348" s="151">
        <v>38848</v>
      </c>
      <c r="AA348" s="152">
        <v>6</v>
      </c>
      <c r="AB348" s="1"/>
      <c r="AC348" s="146"/>
    </row>
    <row r="349" spans="1:29" ht="15" customHeight="1">
      <c r="A349" s="2"/>
      <c r="B349" s="59">
        <v>340</v>
      </c>
      <c r="C349" s="56">
        <f>IF('Deviza-Kölcsön elszámolása'!C349="","",'Deviza-Kölcsön elszámolása'!C349)</f>
      </c>
      <c r="D349" s="115">
        <f>IF('Deviza-Kölcsön elszámolása'!D349="","",'Deviza-Kölcsön elszámolása'!D349)</f>
      </c>
      <c r="E349" s="54">
        <f t="shared" si="53"/>
      </c>
      <c r="F349" s="104"/>
      <c r="G349" s="56">
        <f t="shared" si="49"/>
      </c>
      <c r="H349" s="57">
        <f t="shared" si="50"/>
      </c>
      <c r="I349" s="56">
        <f t="shared" si="51"/>
      </c>
      <c r="J349" s="139">
        <f t="shared" si="52"/>
        <v>340</v>
      </c>
      <c r="K349" s="145"/>
      <c r="L349" s="144">
        <f>IF(K349="","",VLOOKUP(D349,$X$15:$Y438,2))</f>
      </c>
      <c r="M349" s="142">
        <f t="shared" si="54"/>
      </c>
      <c r="N349" s="142">
        <f t="shared" si="55"/>
      </c>
      <c r="O349" s="143">
        <f t="shared" si="56"/>
      </c>
      <c r="Z349" s="151">
        <v>38849</v>
      </c>
      <c r="AA349" s="152">
        <v>6.01</v>
      </c>
      <c r="AB349" s="1"/>
      <c r="AC349" s="146"/>
    </row>
    <row r="350" spans="1:29" ht="15" customHeight="1">
      <c r="A350" s="2"/>
      <c r="B350" s="59">
        <v>341</v>
      </c>
      <c r="C350" s="56">
        <f>IF('Deviza-Kölcsön elszámolása'!C350="","",'Deviza-Kölcsön elszámolása'!C350)</f>
      </c>
      <c r="D350" s="115">
        <f>IF('Deviza-Kölcsön elszámolása'!D350="","",'Deviza-Kölcsön elszámolása'!D350)</f>
      </c>
      <c r="E350" s="54">
        <f t="shared" si="53"/>
      </c>
      <c r="F350" s="104"/>
      <c r="G350" s="56">
        <f t="shared" si="49"/>
      </c>
      <c r="H350" s="57">
        <f t="shared" si="50"/>
      </c>
      <c r="I350" s="56">
        <f t="shared" si="51"/>
      </c>
      <c r="J350" s="139">
        <f t="shared" si="52"/>
        <v>341</v>
      </c>
      <c r="K350" s="145"/>
      <c r="L350" s="144">
        <f>IF(K350="","",VLOOKUP(D350,$X$15:$Y439,2))</f>
      </c>
      <c r="M350" s="142">
        <f t="shared" si="54"/>
      </c>
      <c r="N350" s="142">
        <f t="shared" si="55"/>
      </c>
      <c r="O350" s="143">
        <f t="shared" si="56"/>
      </c>
      <c r="Z350" s="151">
        <v>38852</v>
      </c>
      <c r="AA350" s="152">
        <v>6.03</v>
      </c>
      <c r="AB350" s="1"/>
      <c r="AC350" s="146"/>
    </row>
    <row r="351" spans="1:29" ht="15" customHeight="1">
      <c r="A351" s="2"/>
      <c r="B351" s="59">
        <v>342</v>
      </c>
      <c r="C351" s="56">
        <f>IF('Deviza-Kölcsön elszámolása'!C351="","",'Deviza-Kölcsön elszámolása'!C351)</f>
      </c>
      <c r="D351" s="115">
        <f>IF('Deviza-Kölcsön elszámolása'!D351="","",'Deviza-Kölcsön elszámolása'!D351)</f>
      </c>
      <c r="E351" s="54">
        <f t="shared" si="53"/>
      </c>
      <c r="F351" s="104"/>
      <c r="G351" s="56">
        <f t="shared" si="49"/>
      </c>
      <c r="H351" s="57">
        <f t="shared" si="50"/>
      </c>
      <c r="I351" s="56">
        <f t="shared" si="51"/>
      </c>
      <c r="J351" s="139">
        <f t="shared" si="52"/>
        <v>342</v>
      </c>
      <c r="K351" s="145"/>
      <c r="L351" s="144">
        <f>IF(K351="","",VLOOKUP(D351,$X$15:$Y440,2))</f>
      </c>
      <c r="M351" s="142">
        <f t="shared" si="54"/>
      </c>
      <c r="N351" s="142">
        <f t="shared" si="55"/>
      </c>
      <c r="O351" s="143">
        <f t="shared" si="56"/>
      </c>
      <c r="Z351" s="151">
        <v>38853</v>
      </c>
      <c r="AA351" s="152">
        <v>6.04</v>
      </c>
      <c r="AB351" s="1"/>
      <c r="AC351" s="146"/>
    </row>
    <row r="352" spans="1:29" ht="15" customHeight="1">
      <c r="A352" s="2"/>
      <c r="B352" s="59">
        <v>343</v>
      </c>
      <c r="C352" s="56">
        <f>IF('Deviza-Kölcsön elszámolása'!C352="","",'Deviza-Kölcsön elszámolása'!C352)</f>
      </c>
      <c r="D352" s="115">
        <f>IF('Deviza-Kölcsön elszámolása'!D352="","",'Deviza-Kölcsön elszámolása'!D352)</f>
      </c>
      <c r="E352" s="54">
        <f t="shared" si="53"/>
      </c>
      <c r="F352" s="104"/>
      <c r="G352" s="56">
        <f t="shared" si="49"/>
      </c>
      <c r="H352" s="57">
        <f t="shared" si="50"/>
      </c>
      <c r="I352" s="56">
        <f t="shared" si="51"/>
      </c>
      <c r="J352" s="139">
        <f t="shared" si="52"/>
        <v>343</v>
      </c>
      <c r="K352" s="145"/>
      <c r="L352" s="144">
        <f>IF(K352="","",VLOOKUP(D352,$X$15:$Y441,2))</f>
      </c>
      <c r="M352" s="142">
        <f t="shared" si="54"/>
      </c>
      <c r="N352" s="142">
        <f t="shared" si="55"/>
      </c>
      <c r="O352" s="143">
        <f t="shared" si="56"/>
      </c>
      <c r="Z352" s="151">
        <v>38854</v>
      </c>
      <c r="AA352" s="152">
        <v>6.04</v>
      </c>
      <c r="AB352" s="1"/>
      <c r="AC352" s="146"/>
    </row>
    <row r="353" spans="1:29" ht="15" customHeight="1">
      <c r="A353" s="2"/>
      <c r="B353" s="59">
        <v>344</v>
      </c>
      <c r="C353" s="56">
        <f>IF('Deviza-Kölcsön elszámolása'!C353="","",'Deviza-Kölcsön elszámolása'!C353)</f>
      </c>
      <c r="D353" s="115">
        <f>IF('Deviza-Kölcsön elszámolása'!D353="","",'Deviza-Kölcsön elszámolása'!D353)</f>
      </c>
      <c r="E353" s="54">
        <f t="shared" si="53"/>
      </c>
      <c r="F353" s="104"/>
      <c r="G353" s="56">
        <f t="shared" si="49"/>
      </c>
      <c r="H353" s="57">
        <f t="shared" si="50"/>
      </c>
      <c r="I353" s="56">
        <f t="shared" si="51"/>
      </c>
      <c r="J353" s="139">
        <f t="shared" si="52"/>
        <v>344</v>
      </c>
      <c r="K353" s="145"/>
      <c r="L353" s="144">
        <f>IF(K353="","",VLOOKUP(D353,$X$15:$Y442,2))</f>
      </c>
      <c r="M353" s="142">
        <f t="shared" si="54"/>
      </c>
      <c r="N353" s="142">
        <f t="shared" si="55"/>
      </c>
      <c r="O353" s="143">
        <f t="shared" si="56"/>
      </c>
      <c r="Z353" s="151">
        <v>38855</v>
      </c>
      <c r="AA353" s="152">
        <v>6.04</v>
      </c>
      <c r="AB353" s="1"/>
      <c r="AC353" s="146"/>
    </row>
    <row r="354" spans="1:29" ht="15" customHeight="1">
      <c r="A354" s="2"/>
      <c r="B354" s="59">
        <v>345</v>
      </c>
      <c r="C354" s="56">
        <f>IF('Deviza-Kölcsön elszámolása'!C354="","",'Deviza-Kölcsön elszámolása'!C354)</f>
      </c>
      <c r="D354" s="115">
        <f>IF('Deviza-Kölcsön elszámolása'!D354="","",'Deviza-Kölcsön elszámolása'!D354)</f>
      </c>
      <c r="E354" s="54">
        <f t="shared" si="53"/>
      </c>
      <c r="F354" s="104"/>
      <c r="G354" s="56">
        <f t="shared" si="49"/>
      </c>
      <c r="H354" s="57">
        <f t="shared" si="50"/>
      </c>
      <c r="I354" s="56">
        <f t="shared" si="51"/>
      </c>
      <c r="J354" s="139">
        <f t="shared" si="52"/>
        <v>345</v>
      </c>
      <c r="K354" s="145"/>
      <c r="L354" s="144">
        <f>IF(K354="","",VLOOKUP(D354,$X$15:$Y443,2))</f>
      </c>
      <c r="M354" s="142">
        <f t="shared" si="54"/>
      </c>
      <c r="N354" s="142">
        <f t="shared" si="55"/>
      </c>
      <c r="O354" s="143">
        <f t="shared" si="56"/>
      </c>
      <c r="Z354" s="151">
        <v>38856</v>
      </c>
      <c r="AA354" s="152">
        <v>6.03</v>
      </c>
      <c r="AB354" s="1"/>
      <c r="AC354" s="146"/>
    </row>
    <row r="355" spans="1:29" ht="15" customHeight="1">
      <c r="A355" s="2"/>
      <c r="B355" s="59">
        <v>346</v>
      </c>
      <c r="C355" s="56">
        <f>IF('Deviza-Kölcsön elszámolása'!C355="","",'Deviza-Kölcsön elszámolása'!C355)</f>
      </c>
      <c r="D355" s="115">
        <f>IF('Deviza-Kölcsön elszámolása'!D355="","",'Deviza-Kölcsön elszámolása'!D355)</f>
      </c>
      <c r="E355" s="54">
        <f t="shared" si="53"/>
      </c>
      <c r="F355" s="104"/>
      <c r="G355" s="56">
        <f t="shared" si="49"/>
      </c>
      <c r="H355" s="57">
        <f t="shared" si="50"/>
      </c>
      <c r="I355" s="56">
        <f t="shared" si="51"/>
      </c>
      <c r="J355" s="139">
        <f t="shared" si="52"/>
        <v>346</v>
      </c>
      <c r="K355" s="145"/>
      <c r="L355" s="144">
        <f>IF(K355="","",VLOOKUP(D355,$X$15:$Y444,2))</f>
      </c>
      <c r="M355" s="142">
        <f t="shared" si="54"/>
      </c>
      <c r="N355" s="142">
        <f t="shared" si="55"/>
      </c>
      <c r="O355" s="143">
        <f t="shared" si="56"/>
      </c>
      <c r="Z355" s="151">
        <v>38859</v>
      </c>
      <c r="AA355" s="152">
        <v>6.02</v>
      </c>
      <c r="AB355" s="1"/>
      <c r="AC355" s="146"/>
    </row>
    <row r="356" spans="1:29" ht="15" customHeight="1">
      <c r="A356" s="2"/>
      <c r="B356" s="59">
        <v>347</v>
      </c>
      <c r="C356" s="56">
        <f>IF('Deviza-Kölcsön elszámolása'!C356="","",'Deviza-Kölcsön elszámolása'!C356)</f>
      </c>
      <c r="D356" s="115">
        <f>IF('Deviza-Kölcsön elszámolása'!D356="","",'Deviza-Kölcsön elszámolása'!D356)</f>
      </c>
      <c r="E356" s="54">
        <f t="shared" si="53"/>
      </c>
      <c r="F356" s="104"/>
      <c r="G356" s="56">
        <f t="shared" si="49"/>
      </c>
      <c r="H356" s="57">
        <f t="shared" si="50"/>
      </c>
      <c r="I356" s="56">
        <f t="shared" si="51"/>
      </c>
      <c r="J356" s="139">
        <f t="shared" si="52"/>
        <v>347</v>
      </c>
      <c r="K356" s="145"/>
      <c r="L356" s="144">
        <f>IF(K356="","",VLOOKUP(D356,$X$15:$Y445,2))</f>
      </c>
      <c r="M356" s="142">
        <f t="shared" si="54"/>
      </c>
      <c r="N356" s="142">
        <f t="shared" si="55"/>
      </c>
      <c r="O356" s="143">
        <f t="shared" si="56"/>
      </c>
      <c r="Z356" s="151">
        <v>38860</v>
      </c>
      <c r="AA356" s="152">
        <v>6.01</v>
      </c>
      <c r="AB356" s="1"/>
      <c r="AC356" s="146"/>
    </row>
    <row r="357" spans="1:29" ht="15" customHeight="1">
      <c r="A357" s="2"/>
      <c r="B357" s="59">
        <v>348</v>
      </c>
      <c r="C357" s="56">
        <f>IF('Deviza-Kölcsön elszámolása'!C357="","",'Deviza-Kölcsön elszámolása'!C357)</f>
      </c>
      <c r="D357" s="115">
        <f>IF('Deviza-Kölcsön elszámolása'!D357="","",'Deviza-Kölcsön elszámolása'!D357)</f>
      </c>
      <c r="E357" s="54">
        <f t="shared" si="53"/>
      </c>
      <c r="F357" s="104"/>
      <c r="G357" s="56">
        <f t="shared" si="49"/>
      </c>
      <c r="H357" s="57">
        <f t="shared" si="50"/>
      </c>
      <c r="I357" s="56">
        <f t="shared" si="51"/>
      </c>
      <c r="J357" s="139">
        <f t="shared" si="52"/>
        <v>348</v>
      </c>
      <c r="K357" s="145"/>
      <c r="L357" s="144">
        <f>IF(K357="","",VLOOKUP(D357,$X$15:$Y446,2))</f>
      </c>
      <c r="M357" s="142">
        <f t="shared" si="54"/>
      </c>
      <c r="N357" s="142">
        <f t="shared" si="55"/>
      </c>
      <c r="O357" s="143">
        <f t="shared" si="56"/>
      </c>
      <c r="Z357" s="151">
        <v>38861</v>
      </c>
      <c r="AA357" s="152">
        <v>6.01</v>
      </c>
      <c r="AB357" s="1"/>
      <c r="AC357" s="146"/>
    </row>
    <row r="358" spans="1:29" ht="15" customHeight="1">
      <c r="A358" s="2"/>
      <c r="B358" s="59">
        <v>349</v>
      </c>
      <c r="C358" s="56">
        <f>IF('Deviza-Kölcsön elszámolása'!C358="","",'Deviza-Kölcsön elszámolása'!C358)</f>
      </c>
      <c r="D358" s="115">
        <f>IF('Deviza-Kölcsön elszámolása'!D358="","",'Deviza-Kölcsön elszámolása'!D358)</f>
      </c>
      <c r="E358" s="54">
        <f t="shared" si="53"/>
      </c>
      <c r="F358" s="104"/>
      <c r="G358" s="56">
        <f t="shared" si="49"/>
      </c>
      <c r="H358" s="57">
        <f t="shared" si="50"/>
      </c>
      <c r="I358" s="56">
        <f t="shared" si="51"/>
      </c>
      <c r="J358" s="139">
        <f t="shared" si="52"/>
        <v>349</v>
      </c>
      <c r="K358" s="145"/>
      <c r="L358" s="144">
        <f>IF(K358="","",VLOOKUP(D358,$X$15:$Y447,2))</f>
      </c>
      <c r="M358" s="142">
        <f t="shared" si="54"/>
      </c>
      <c r="N358" s="142">
        <f t="shared" si="55"/>
      </c>
      <c r="O358" s="143">
        <f t="shared" si="56"/>
      </c>
      <c r="Z358" s="151">
        <v>38862</v>
      </c>
      <c r="AA358" s="152">
        <v>6.02</v>
      </c>
      <c r="AB358" s="1"/>
      <c r="AC358" s="146"/>
    </row>
    <row r="359" spans="1:29" ht="15" customHeight="1">
      <c r="A359" s="2"/>
      <c r="B359" s="59">
        <v>350</v>
      </c>
      <c r="C359" s="56">
        <f>IF('Deviza-Kölcsön elszámolása'!C359="","",'Deviza-Kölcsön elszámolása'!C359)</f>
      </c>
      <c r="D359" s="115">
        <f>IF('Deviza-Kölcsön elszámolása'!D359="","",'Deviza-Kölcsön elszámolása'!D359)</f>
      </c>
      <c r="E359" s="54">
        <f t="shared" si="53"/>
      </c>
      <c r="F359" s="104"/>
      <c r="G359" s="56">
        <f t="shared" si="49"/>
      </c>
      <c r="H359" s="57">
        <f t="shared" si="50"/>
      </c>
      <c r="I359" s="56">
        <f t="shared" si="51"/>
      </c>
      <c r="J359" s="139">
        <f t="shared" si="52"/>
        <v>350</v>
      </c>
      <c r="K359" s="145"/>
      <c r="L359" s="144">
        <f>IF(K359="","",VLOOKUP(D359,$X$15:$Y448,2))</f>
      </c>
      <c r="M359" s="142">
        <f t="shared" si="54"/>
      </c>
      <c r="N359" s="142">
        <f t="shared" si="55"/>
      </c>
      <c r="O359" s="143">
        <f t="shared" si="56"/>
      </c>
      <c r="Z359" s="151">
        <v>38863</v>
      </c>
      <c r="AA359" s="152">
        <v>6.02</v>
      </c>
      <c r="AB359" s="1"/>
      <c r="AC359" s="146"/>
    </row>
    <row r="360" spans="1:29" ht="15" customHeight="1">
      <c r="A360" s="2"/>
      <c r="B360" s="59">
        <v>351</v>
      </c>
      <c r="C360" s="56">
        <f>IF('Deviza-Kölcsön elszámolása'!C360="","",'Deviza-Kölcsön elszámolása'!C360)</f>
      </c>
      <c r="D360" s="115">
        <f>IF('Deviza-Kölcsön elszámolása'!D360="","",'Deviza-Kölcsön elszámolása'!D360)</f>
      </c>
      <c r="E360" s="54">
        <f t="shared" si="53"/>
      </c>
      <c r="F360" s="104"/>
      <c r="G360" s="56">
        <f t="shared" si="49"/>
      </c>
      <c r="H360" s="57">
        <f t="shared" si="50"/>
      </c>
      <c r="I360" s="56">
        <f t="shared" si="51"/>
      </c>
      <c r="J360" s="139">
        <f t="shared" si="52"/>
        <v>351</v>
      </c>
      <c r="K360" s="145"/>
      <c r="L360" s="144">
        <f>IF(K360="","",VLOOKUP(D360,$X$15:$Y449,2))</f>
      </c>
      <c r="M360" s="142">
        <f t="shared" si="54"/>
      </c>
      <c r="N360" s="142">
        <f t="shared" si="55"/>
      </c>
      <c r="O360" s="143">
        <f t="shared" si="56"/>
      </c>
      <c r="Z360" s="151">
        <v>38866</v>
      </c>
      <c r="AA360" s="152">
        <v>6.01</v>
      </c>
      <c r="AB360" s="1"/>
      <c r="AC360" s="146"/>
    </row>
    <row r="361" spans="1:29" ht="15" customHeight="1">
      <c r="A361" s="2"/>
      <c r="B361" s="59">
        <v>352</v>
      </c>
      <c r="C361" s="56">
        <f>IF('Deviza-Kölcsön elszámolása'!C361="","",'Deviza-Kölcsön elszámolása'!C361)</f>
      </c>
      <c r="D361" s="115">
        <f>IF('Deviza-Kölcsön elszámolása'!D361="","",'Deviza-Kölcsön elszámolása'!D361)</f>
      </c>
      <c r="E361" s="54">
        <f t="shared" si="53"/>
      </c>
      <c r="F361" s="104"/>
      <c r="G361" s="56">
        <f t="shared" si="49"/>
      </c>
      <c r="H361" s="57">
        <f t="shared" si="50"/>
      </c>
      <c r="I361" s="56">
        <f t="shared" si="51"/>
      </c>
      <c r="J361" s="139">
        <f t="shared" si="52"/>
        <v>352</v>
      </c>
      <c r="K361" s="145"/>
      <c r="L361" s="144">
        <f>IF(K361="","",VLOOKUP(D361,$X$15:$Y450,2))</f>
      </c>
      <c r="M361" s="142">
        <f t="shared" si="54"/>
      </c>
      <c r="N361" s="142">
        <f t="shared" si="55"/>
      </c>
      <c r="O361" s="143">
        <f t="shared" si="56"/>
      </c>
      <c r="Z361" s="151">
        <v>38867</v>
      </c>
      <c r="AA361" s="152">
        <v>6.02</v>
      </c>
      <c r="AB361" s="1"/>
      <c r="AC361" s="146"/>
    </row>
    <row r="362" spans="1:29" ht="15" customHeight="1">
      <c r="A362" s="2"/>
      <c r="B362" s="59">
        <v>353</v>
      </c>
      <c r="C362" s="56">
        <f>IF('Deviza-Kölcsön elszámolása'!C362="","",'Deviza-Kölcsön elszámolása'!C362)</f>
      </c>
      <c r="D362" s="115">
        <f>IF('Deviza-Kölcsön elszámolása'!D362="","",'Deviza-Kölcsön elszámolása'!D362)</f>
      </c>
      <c r="E362" s="54">
        <f t="shared" si="53"/>
      </c>
      <c r="F362" s="104"/>
      <c r="G362" s="56">
        <f t="shared" si="49"/>
      </c>
      <c r="H362" s="57">
        <f t="shared" si="50"/>
      </c>
      <c r="I362" s="56">
        <f t="shared" si="51"/>
      </c>
      <c r="J362" s="139">
        <f t="shared" si="52"/>
        <v>353</v>
      </c>
      <c r="K362" s="145"/>
      <c r="L362" s="144">
        <f>IF(K362="","",VLOOKUP(D362,$X$15:$Y451,2))</f>
      </c>
      <c r="M362" s="142">
        <f t="shared" si="54"/>
      </c>
      <c r="N362" s="142">
        <f t="shared" si="55"/>
      </c>
      <c r="O362" s="143">
        <f t="shared" si="56"/>
      </c>
      <c r="Z362" s="151">
        <v>38868</v>
      </c>
      <c r="AA362" s="152">
        <v>6.04</v>
      </c>
      <c r="AB362" s="1"/>
      <c r="AC362" s="146"/>
    </row>
    <row r="363" spans="1:29" ht="15" customHeight="1">
      <c r="A363" s="2"/>
      <c r="B363" s="59">
        <v>354</v>
      </c>
      <c r="C363" s="56">
        <f>IF('Deviza-Kölcsön elszámolása'!C363="","",'Deviza-Kölcsön elszámolása'!C363)</f>
      </c>
      <c r="D363" s="115">
        <f>IF('Deviza-Kölcsön elszámolása'!D363="","",'Deviza-Kölcsön elszámolása'!D363)</f>
      </c>
      <c r="E363" s="54">
        <f t="shared" si="53"/>
      </c>
      <c r="F363" s="104"/>
      <c r="G363" s="56">
        <f t="shared" si="49"/>
      </c>
      <c r="H363" s="57">
        <f t="shared" si="50"/>
      </c>
      <c r="I363" s="56">
        <f t="shared" si="51"/>
      </c>
      <c r="J363" s="139">
        <f t="shared" si="52"/>
        <v>354</v>
      </c>
      <c r="K363" s="145"/>
      <c r="L363" s="144">
        <f>IF(K363="","",VLOOKUP(D363,$X$15:$Y452,2))</f>
      </c>
      <c r="M363" s="142">
        <f t="shared" si="54"/>
      </c>
      <c r="N363" s="142">
        <f t="shared" si="55"/>
      </c>
      <c r="O363" s="143">
        <f t="shared" si="56"/>
      </c>
      <c r="Z363" s="151">
        <v>38869</v>
      </c>
      <c r="AA363" s="152">
        <v>6.04</v>
      </c>
      <c r="AB363" s="1"/>
      <c r="AC363" s="146"/>
    </row>
    <row r="364" spans="1:29" ht="15" customHeight="1">
      <c r="A364" s="2"/>
      <c r="B364" s="59">
        <v>355</v>
      </c>
      <c r="C364" s="56">
        <f>IF('Deviza-Kölcsön elszámolása'!C364="","",'Deviza-Kölcsön elszámolása'!C364)</f>
      </c>
      <c r="D364" s="115">
        <f>IF('Deviza-Kölcsön elszámolása'!D364="","",'Deviza-Kölcsön elszámolása'!D364)</f>
      </c>
      <c r="E364" s="54">
        <f t="shared" si="53"/>
      </c>
      <c r="F364" s="104"/>
      <c r="G364" s="56">
        <f t="shared" si="49"/>
      </c>
      <c r="H364" s="57">
        <f t="shared" si="50"/>
      </c>
      <c r="I364" s="56">
        <f t="shared" si="51"/>
      </c>
      <c r="J364" s="139">
        <f t="shared" si="52"/>
        <v>355</v>
      </c>
      <c r="K364" s="145"/>
      <c r="L364" s="144">
        <f>IF(K364="","",VLOOKUP(D364,$X$15:$Y453,2))</f>
      </c>
      <c r="M364" s="142">
        <f t="shared" si="54"/>
      </c>
      <c r="N364" s="142">
        <f t="shared" si="55"/>
      </c>
      <c r="O364" s="143">
        <f t="shared" si="56"/>
      </c>
      <c r="Z364" s="151">
        <v>38870</v>
      </c>
      <c r="AA364" s="152">
        <v>6.05</v>
      </c>
      <c r="AB364" s="1"/>
      <c r="AC364" s="146"/>
    </row>
    <row r="365" spans="1:29" ht="15" customHeight="1">
      <c r="A365" s="2"/>
      <c r="B365" s="59">
        <v>356</v>
      </c>
      <c r="C365" s="56">
        <f>IF('Deviza-Kölcsön elszámolása'!C365="","",'Deviza-Kölcsön elszámolása'!C365)</f>
      </c>
      <c r="D365" s="115">
        <f>IF('Deviza-Kölcsön elszámolása'!D365="","",'Deviza-Kölcsön elszámolása'!D365)</f>
      </c>
      <c r="E365" s="54">
        <f t="shared" si="53"/>
      </c>
      <c r="F365" s="104"/>
      <c r="G365" s="56">
        <f>IF(C365="","",I364*F365*E365/365)</f>
      </c>
      <c r="H365" s="57">
        <f>IF(C365="","",C365-G365)</f>
      </c>
      <c r="I365" s="56">
        <f>IF(C365="","",I364-H365)</f>
      </c>
      <c r="J365" s="139">
        <f>B365</f>
        <v>356</v>
      </c>
      <c r="K365" s="145"/>
      <c r="L365" s="144">
        <f>IF(K365="","",VLOOKUP(D365,$X$15:$Y454,2))</f>
      </c>
      <c r="M365" s="142">
        <f t="shared" si="54"/>
      </c>
      <c r="N365" s="142">
        <f t="shared" si="55"/>
      </c>
      <c r="O365" s="143">
        <f t="shared" si="56"/>
      </c>
      <c r="Z365" s="151">
        <v>38874</v>
      </c>
      <c r="AA365" s="152">
        <v>6.04</v>
      </c>
      <c r="AB365" s="1"/>
      <c r="AC365" s="146"/>
    </row>
    <row r="366" spans="1:29" ht="15" customHeight="1">
      <c r="A366" s="2"/>
      <c r="B366" s="59">
        <v>357</v>
      </c>
      <c r="C366" s="56">
        <f>IF('Deviza-Kölcsön elszámolása'!C366="","",'Deviza-Kölcsön elszámolása'!C366)</f>
      </c>
      <c r="D366" s="115">
        <f>IF('Deviza-Kölcsön elszámolása'!D366="","",'Deviza-Kölcsön elszámolása'!D366)</f>
      </c>
      <c r="E366" s="54">
        <f t="shared" si="53"/>
      </c>
      <c r="F366" s="104"/>
      <c r="G366" s="56">
        <f>IF(C366="","",I365*F366*E366/365)</f>
      </c>
      <c r="H366" s="57">
        <f>IF(C366="","",C366-G366)</f>
      </c>
      <c r="I366" s="56">
        <f>IF(C366="","",I365-H366)</f>
      </c>
      <c r="J366" s="139">
        <f>B366</f>
        <v>357</v>
      </c>
      <c r="K366" s="145"/>
      <c r="L366" s="144">
        <f>IF(K366="","",VLOOKUP(D366,$X$15:$Y455,2))</f>
      </c>
      <c r="M366" s="142">
        <f t="shared" si="54"/>
      </c>
      <c r="N366" s="142">
        <f t="shared" si="55"/>
      </c>
      <c r="O366" s="143">
        <f t="shared" si="56"/>
      </c>
      <c r="Z366" s="151">
        <v>38875</v>
      </c>
      <c r="AA366" s="152">
        <v>6.04</v>
      </c>
      <c r="AB366" s="1"/>
      <c r="AC366" s="146"/>
    </row>
    <row r="367" spans="1:29" ht="15" customHeight="1">
      <c r="A367" s="2"/>
      <c r="B367" s="59">
        <v>358</v>
      </c>
      <c r="C367" s="56">
        <f>IF('Deviza-Kölcsön elszámolása'!C367="","",'Deviza-Kölcsön elszámolása'!C367)</f>
      </c>
      <c r="D367" s="115">
        <f>IF('Deviza-Kölcsön elszámolása'!D367="","",'Deviza-Kölcsön elszámolása'!D367)</f>
      </c>
      <c r="E367" s="54">
        <f t="shared" si="53"/>
      </c>
      <c r="F367" s="104"/>
      <c r="G367" s="56">
        <f>IF(C367="","",I366*F367*E367/365)</f>
      </c>
      <c r="H367" s="57">
        <f>IF(C367="","",C367-G367)</f>
      </c>
      <c r="I367" s="56">
        <f>IF(C367="","",I366-H367)</f>
      </c>
      <c r="J367" s="139">
        <f>B367</f>
        <v>358</v>
      </c>
      <c r="K367" s="145"/>
      <c r="L367" s="144">
        <f>IF(K367="","",VLOOKUP(D367,$X$15:$Y456,2))</f>
      </c>
      <c r="M367" s="142">
        <f t="shared" si="54"/>
      </c>
      <c r="N367" s="142">
        <f t="shared" si="55"/>
      </c>
      <c r="O367" s="143">
        <f t="shared" si="56"/>
      </c>
      <c r="Z367" s="151">
        <v>38876</v>
      </c>
      <c r="AA367" s="152">
        <v>6.04</v>
      </c>
      <c r="AB367" s="1"/>
      <c r="AC367" s="146"/>
    </row>
    <row r="368" spans="1:29" ht="15" customHeight="1">
      <c r="A368" s="2"/>
      <c r="B368" s="59">
        <v>359</v>
      </c>
      <c r="C368" s="56">
        <f>IF('Deviza-Kölcsön elszámolása'!C368="","",'Deviza-Kölcsön elszámolása'!C368)</f>
      </c>
      <c r="D368" s="115">
        <f>IF('Deviza-Kölcsön elszámolása'!D368="","",'Deviza-Kölcsön elszámolása'!D368)</f>
      </c>
      <c r="E368" s="54">
        <f t="shared" si="53"/>
      </c>
      <c r="F368" s="104"/>
      <c r="G368" s="56">
        <f>IF(C368="","",I367*F368*E368/365)</f>
      </c>
      <c r="H368" s="57">
        <f>IF(C368="","",C368-G368)</f>
      </c>
      <c r="I368" s="56">
        <f>IF(C368="","",I367-H368)</f>
      </c>
      <c r="J368" s="139">
        <f>B368</f>
        <v>359</v>
      </c>
      <c r="K368" s="145"/>
      <c r="L368" s="144">
        <f>IF(K368="","",VLOOKUP(D368,$X$15:$Y457,2))</f>
      </c>
      <c r="M368" s="142">
        <f t="shared" si="54"/>
      </c>
      <c r="N368" s="142">
        <f t="shared" si="55"/>
      </c>
      <c r="O368" s="143">
        <f t="shared" si="56"/>
      </c>
      <c r="Z368" s="151">
        <v>38877</v>
      </c>
      <c r="AA368" s="152">
        <v>6.04</v>
      </c>
      <c r="AB368" s="1"/>
      <c r="AC368" s="146"/>
    </row>
    <row r="369" spans="1:29" ht="15" customHeight="1">
      <c r="A369" s="2"/>
      <c r="B369" s="59">
        <v>360</v>
      </c>
      <c r="C369" s="56">
        <f>IF('Deviza-Kölcsön elszámolása'!C369="","",'Deviza-Kölcsön elszámolása'!C369)</f>
      </c>
      <c r="D369" s="115">
        <f>IF('Deviza-Kölcsön elszámolása'!D369="","",'Deviza-Kölcsön elszámolása'!D369)</f>
      </c>
      <c r="E369" s="54">
        <f t="shared" si="53"/>
      </c>
      <c r="F369" s="104"/>
      <c r="G369" s="56">
        <f>IF(C369="","",I368*F369*E369/365)</f>
      </c>
      <c r="H369" s="57">
        <f>IF(C369="","",C369-G369)</f>
      </c>
      <c r="I369" s="56">
        <f>IF(C369="","",I368-H369)</f>
      </c>
      <c r="J369" s="139">
        <f>B369</f>
        <v>360</v>
      </c>
      <c r="K369" s="145"/>
      <c r="L369" s="144">
        <f>IF(K369="","",VLOOKUP(D369,$X$15:$Y458,2))</f>
      </c>
      <c r="M369" s="142">
        <f t="shared" si="54"/>
      </c>
      <c r="N369" s="142">
        <f t="shared" si="55"/>
      </c>
      <c r="O369" s="143">
        <f t="shared" si="56"/>
      </c>
      <c r="Z369" s="151">
        <v>38880</v>
      </c>
      <c r="AA369" s="152">
        <v>6.05</v>
      </c>
      <c r="AB369" s="1"/>
      <c r="AC369" s="146"/>
    </row>
    <row r="370" spans="26:29" ht="12.75">
      <c r="Z370" s="151">
        <v>38881</v>
      </c>
      <c r="AA370" s="152">
        <v>6.15</v>
      </c>
      <c r="AB370" s="1"/>
      <c r="AC370" s="146"/>
    </row>
    <row r="371" spans="26:29" ht="12.75">
      <c r="Z371" s="151">
        <v>38882</v>
      </c>
      <c r="AA371" s="152">
        <v>6.13</v>
      </c>
      <c r="AB371" s="1"/>
      <c r="AC371" s="146"/>
    </row>
    <row r="372" spans="26:29" ht="12.75">
      <c r="Z372" s="151">
        <v>38883</v>
      </c>
      <c r="AA372" s="152">
        <v>6.13</v>
      </c>
      <c r="AB372" s="1"/>
      <c r="AC372" s="146"/>
    </row>
    <row r="373" spans="26:29" ht="12.75">
      <c r="Z373" s="151">
        <v>38884</v>
      </c>
      <c r="AA373" s="152">
        <v>6.33</v>
      </c>
      <c r="AB373" s="1"/>
      <c r="AC373" s="146"/>
    </row>
    <row r="374" spans="26:29" ht="12.75">
      <c r="Z374" s="151">
        <v>38887</v>
      </c>
      <c r="AA374" s="152">
        <v>6.35</v>
      </c>
      <c r="AB374" s="1"/>
      <c r="AC374" s="146"/>
    </row>
    <row r="375" spans="26:29" ht="12.75">
      <c r="Z375" s="151">
        <v>38888</v>
      </c>
      <c r="AA375" s="152">
        <v>6.28</v>
      </c>
      <c r="AB375" s="1"/>
      <c r="AC375" s="146"/>
    </row>
    <row r="376" spans="26:29" ht="12.75">
      <c r="Z376" s="151">
        <v>38889</v>
      </c>
      <c r="AA376" s="152">
        <v>6.28</v>
      </c>
      <c r="AB376" s="1"/>
      <c r="AC376" s="146"/>
    </row>
    <row r="377" spans="26:29" ht="12.75">
      <c r="Z377" s="151">
        <v>38890</v>
      </c>
      <c r="AA377" s="152">
        <v>6.28</v>
      </c>
      <c r="AB377" s="1"/>
      <c r="AC377" s="146"/>
    </row>
    <row r="378" spans="26:29" ht="12.75">
      <c r="Z378" s="151">
        <v>38891</v>
      </c>
      <c r="AA378" s="152">
        <v>6.29</v>
      </c>
      <c r="AB378" s="1"/>
      <c r="AC378" s="146"/>
    </row>
    <row r="379" spans="26:29" ht="12.75">
      <c r="Z379" s="151">
        <v>38894</v>
      </c>
      <c r="AA379" s="152">
        <v>6.29</v>
      </c>
      <c r="AB379" s="1"/>
      <c r="AC379" s="146"/>
    </row>
    <row r="380" spans="26:29" ht="12.75">
      <c r="Z380" s="151">
        <v>38895</v>
      </c>
      <c r="AA380" s="152">
        <v>6.29</v>
      </c>
      <c r="AB380" s="1"/>
      <c r="AC380" s="146"/>
    </row>
    <row r="381" spans="26:29" ht="12.75">
      <c r="Z381" s="151">
        <v>38896</v>
      </c>
      <c r="AA381" s="152">
        <v>6.29</v>
      </c>
      <c r="AB381" s="1"/>
      <c r="AC381" s="146"/>
    </row>
    <row r="382" spans="26:29" ht="12.75">
      <c r="Z382" s="151">
        <v>38897</v>
      </c>
      <c r="AA382" s="152">
        <v>6.29</v>
      </c>
      <c r="AB382" s="1"/>
      <c r="AC382" s="146"/>
    </row>
    <row r="383" spans="26:29" ht="12.75">
      <c r="Z383" s="151">
        <v>38898</v>
      </c>
      <c r="AA383" s="152">
        <v>6.33</v>
      </c>
      <c r="AB383" s="1"/>
      <c r="AC383" s="146"/>
    </row>
    <row r="384" spans="26:29" ht="12.75">
      <c r="Z384" s="151">
        <v>38901</v>
      </c>
      <c r="AA384" s="152">
        <v>6.39</v>
      </c>
      <c r="AB384" s="1"/>
      <c r="AC384" s="146"/>
    </row>
    <row r="385" spans="26:29" ht="12.75">
      <c r="Z385" s="151">
        <v>38902</v>
      </c>
      <c r="AA385" s="152">
        <v>6.34</v>
      </c>
      <c r="AB385" s="1"/>
      <c r="AC385" s="146"/>
    </row>
    <row r="386" spans="26:29" ht="12.75">
      <c r="Z386" s="151">
        <v>38903</v>
      </c>
      <c r="AA386" s="152">
        <v>6.33</v>
      </c>
      <c r="AB386" s="1"/>
      <c r="AC386" s="146"/>
    </row>
    <row r="387" spans="26:29" ht="12.75">
      <c r="Z387" s="151">
        <v>38904</v>
      </c>
      <c r="AA387" s="152">
        <v>6.34</v>
      </c>
      <c r="AB387" s="1"/>
      <c r="AC387" s="146"/>
    </row>
    <row r="388" spans="26:29" ht="12.75">
      <c r="Z388" s="151">
        <v>38905</v>
      </c>
      <c r="AA388" s="152">
        <v>6.33</v>
      </c>
      <c r="AB388" s="1"/>
      <c r="AC388" s="146"/>
    </row>
    <row r="389" spans="26:29" ht="12.75">
      <c r="Z389" s="151">
        <v>38908</v>
      </c>
      <c r="AA389" s="152">
        <v>6.32</v>
      </c>
      <c r="AB389" s="1"/>
      <c r="AC389" s="146"/>
    </row>
    <row r="390" spans="26:29" ht="12.75">
      <c r="Z390" s="151">
        <v>38909</v>
      </c>
      <c r="AA390" s="152">
        <v>6.31</v>
      </c>
      <c r="AB390" s="1"/>
      <c r="AC390" s="146"/>
    </row>
    <row r="391" spans="26:29" ht="12.75">
      <c r="Z391" s="151">
        <v>38910</v>
      </c>
      <c r="AA391" s="152">
        <v>6.34</v>
      </c>
      <c r="AB391" s="1"/>
      <c r="AC391" s="146"/>
    </row>
    <row r="392" spans="26:29" ht="12.75">
      <c r="Z392" s="151">
        <v>38911</v>
      </c>
      <c r="AA392" s="152">
        <v>6.36</v>
      </c>
      <c r="AB392" s="1"/>
      <c r="AC392" s="146"/>
    </row>
    <row r="393" spans="26:29" ht="12.75">
      <c r="Z393" s="151">
        <v>38912</v>
      </c>
      <c r="AA393" s="152">
        <v>6.44</v>
      </c>
      <c r="AB393" s="1"/>
      <c r="AC393" s="146"/>
    </row>
    <row r="394" spans="26:29" ht="12.75">
      <c r="Z394" s="151">
        <v>38915</v>
      </c>
      <c r="AA394" s="152">
        <v>6.44</v>
      </c>
      <c r="AB394" s="1"/>
      <c r="AC394" s="146"/>
    </row>
    <row r="395" spans="26:29" ht="12.75">
      <c r="Z395" s="151">
        <v>38916</v>
      </c>
      <c r="AA395" s="152">
        <v>6.43</v>
      </c>
      <c r="AB395" s="1"/>
      <c r="AC395" s="146"/>
    </row>
    <row r="396" spans="26:29" ht="12.75">
      <c r="Z396" s="151">
        <v>38917</v>
      </c>
      <c r="AA396" s="152">
        <v>6.41</v>
      </c>
      <c r="AB396" s="1"/>
      <c r="AC396" s="146"/>
    </row>
    <row r="397" spans="26:29" ht="12.75">
      <c r="Z397" s="151">
        <v>38918</v>
      </c>
      <c r="AA397" s="152">
        <v>6.41</v>
      </c>
      <c r="AB397" s="1"/>
      <c r="AC397" s="146"/>
    </row>
    <row r="398" spans="26:29" ht="12.75">
      <c r="Z398" s="151">
        <v>38919</v>
      </c>
      <c r="AA398" s="152">
        <v>6.4</v>
      </c>
      <c r="AB398" s="1"/>
      <c r="AC398" s="146"/>
    </row>
    <row r="399" spans="26:29" ht="12.75">
      <c r="Z399" s="151">
        <v>38922</v>
      </c>
      <c r="AA399" s="152">
        <v>6.42</v>
      </c>
      <c r="AB399" s="1"/>
      <c r="AC399" s="146"/>
    </row>
    <row r="400" spans="26:29" ht="12.75">
      <c r="Z400" s="151">
        <v>38923</v>
      </c>
      <c r="AA400" s="152">
        <v>6.78</v>
      </c>
      <c r="AB400" s="1"/>
      <c r="AC400" s="146"/>
    </row>
    <row r="401" spans="26:29" ht="12.75">
      <c r="Z401" s="151">
        <v>38924</v>
      </c>
      <c r="AA401" s="152">
        <v>6.77</v>
      </c>
      <c r="AB401" s="1"/>
      <c r="AC401" s="146"/>
    </row>
    <row r="402" spans="26:29" ht="12.75">
      <c r="Z402" s="151">
        <v>38925</v>
      </c>
      <c r="AA402" s="152">
        <v>6.77</v>
      </c>
      <c r="AB402" s="1"/>
      <c r="AC402" s="146"/>
    </row>
    <row r="403" spans="26:29" ht="12.75">
      <c r="Z403" s="151">
        <v>38926</v>
      </c>
      <c r="AA403" s="152">
        <v>6.78</v>
      </c>
      <c r="AB403" s="1"/>
      <c r="AC403" s="146"/>
    </row>
    <row r="404" spans="26:29" ht="12.75">
      <c r="Z404" s="151">
        <v>38929</v>
      </c>
      <c r="AA404" s="152">
        <v>6.8</v>
      </c>
      <c r="AB404" s="1"/>
      <c r="AC404" s="146"/>
    </row>
    <row r="405" spans="26:29" ht="12.75">
      <c r="Z405" s="151">
        <v>38930</v>
      </c>
      <c r="AA405" s="152">
        <v>6.83</v>
      </c>
      <c r="AB405" s="1"/>
      <c r="AC405" s="146"/>
    </row>
    <row r="406" spans="26:29" ht="12.75">
      <c r="Z406" s="151">
        <v>38931</v>
      </c>
      <c r="AA406" s="152">
        <v>6.85</v>
      </c>
      <c r="AB406" s="1"/>
      <c r="AC406" s="146"/>
    </row>
    <row r="407" spans="26:29" ht="12.75">
      <c r="Z407" s="151">
        <v>38932</v>
      </c>
      <c r="AA407" s="152">
        <v>6.86</v>
      </c>
      <c r="AB407" s="1"/>
      <c r="AC407" s="146"/>
    </row>
    <row r="408" spans="26:29" ht="12.75">
      <c r="Z408" s="151">
        <v>38933</v>
      </c>
      <c r="AA408" s="152">
        <v>6.93</v>
      </c>
      <c r="AB408" s="1"/>
      <c r="AC408" s="146"/>
    </row>
    <row r="409" spans="26:29" ht="12.75">
      <c r="Z409" s="151">
        <v>38936</v>
      </c>
      <c r="AA409" s="152">
        <v>6.94</v>
      </c>
      <c r="AB409" s="1"/>
      <c r="AC409" s="146"/>
    </row>
    <row r="410" spans="26:29" ht="12.75">
      <c r="Z410" s="151">
        <v>38937</v>
      </c>
      <c r="AA410" s="152">
        <v>6.95</v>
      </c>
      <c r="AB410" s="1"/>
      <c r="AC410" s="146"/>
    </row>
    <row r="411" spans="26:29" ht="12.75">
      <c r="Z411" s="151">
        <v>38938</v>
      </c>
      <c r="AA411" s="152">
        <v>6.95</v>
      </c>
      <c r="AB411" s="1"/>
      <c r="AC411" s="146"/>
    </row>
    <row r="412" spans="26:29" ht="12.75">
      <c r="Z412" s="151">
        <v>38939</v>
      </c>
      <c r="AA412" s="152">
        <v>6.94</v>
      </c>
      <c r="AB412" s="1"/>
      <c r="AC412" s="146"/>
    </row>
    <row r="413" spans="26:29" ht="12.75">
      <c r="Z413" s="151">
        <v>38940</v>
      </c>
      <c r="AA413" s="152">
        <v>6.95</v>
      </c>
      <c r="AB413" s="1"/>
      <c r="AC413" s="146"/>
    </row>
    <row r="414" spans="26:29" ht="12.75">
      <c r="Z414" s="151">
        <v>38943</v>
      </c>
      <c r="AA414" s="152">
        <v>6.98</v>
      </c>
      <c r="AB414" s="1"/>
      <c r="AC414" s="146"/>
    </row>
    <row r="415" spans="26:29" ht="12.75">
      <c r="Z415" s="151">
        <v>38944</v>
      </c>
      <c r="AA415" s="152">
        <v>7.01</v>
      </c>
      <c r="AB415" s="1"/>
      <c r="AC415" s="146"/>
    </row>
    <row r="416" spans="26:29" ht="12.75">
      <c r="Z416" s="151">
        <v>38945</v>
      </c>
      <c r="AA416" s="152">
        <v>7</v>
      </c>
      <c r="AB416" s="1"/>
      <c r="AC416" s="146"/>
    </row>
    <row r="417" spans="26:29" ht="12.75">
      <c r="Z417" s="151">
        <v>38946</v>
      </c>
      <c r="AA417" s="152">
        <v>6.99</v>
      </c>
      <c r="AB417" s="1"/>
      <c r="AC417" s="146"/>
    </row>
    <row r="418" spans="26:29" ht="12.75">
      <c r="Z418" s="151">
        <v>38947</v>
      </c>
      <c r="AA418" s="152">
        <v>7.06</v>
      </c>
      <c r="AB418" s="1"/>
      <c r="AC418" s="146"/>
    </row>
    <row r="419" spans="26:29" ht="12.75">
      <c r="Z419" s="151">
        <v>38950</v>
      </c>
      <c r="AA419" s="152">
        <v>7.09</v>
      </c>
      <c r="AB419" s="1"/>
      <c r="AC419" s="146"/>
    </row>
    <row r="420" spans="26:29" ht="12.75">
      <c r="Z420" s="151">
        <v>38951</v>
      </c>
      <c r="AA420" s="152">
        <v>7.1</v>
      </c>
      <c r="AB420" s="1"/>
      <c r="AC420" s="146"/>
    </row>
    <row r="421" spans="26:29" ht="12.75">
      <c r="Z421" s="151">
        <v>38952</v>
      </c>
      <c r="AA421" s="152">
        <v>7.09</v>
      </c>
      <c r="AB421" s="1"/>
      <c r="AC421" s="146"/>
    </row>
    <row r="422" spans="26:29" ht="12.75">
      <c r="Z422" s="151">
        <v>38953</v>
      </c>
      <c r="AA422" s="152">
        <v>7.18</v>
      </c>
      <c r="AB422" s="1"/>
      <c r="AC422" s="146"/>
    </row>
    <row r="423" spans="26:29" ht="12.75">
      <c r="Z423" s="151">
        <v>38954</v>
      </c>
      <c r="AA423" s="152">
        <v>7.26</v>
      </c>
      <c r="AB423" s="1"/>
      <c r="AC423" s="146"/>
    </row>
    <row r="424" spans="26:29" ht="12.75">
      <c r="Z424" s="151">
        <v>38957</v>
      </c>
      <c r="AA424" s="152">
        <v>7.28</v>
      </c>
      <c r="AB424" s="1"/>
      <c r="AC424" s="146"/>
    </row>
    <row r="425" spans="26:29" ht="12.75">
      <c r="Z425" s="151">
        <v>38958</v>
      </c>
      <c r="AA425" s="152">
        <v>7.32</v>
      </c>
      <c r="AB425" s="1"/>
      <c r="AC425" s="146"/>
    </row>
    <row r="426" spans="26:29" ht="12.75">
      <c r="Z426" s="151">
        <v>38959</v>
      </c>
      <c r="AA426" s="152">
        <v>7.31</v>
      </c>
      <c r="AB426" s="1"/>
      <c r="AC426" s="146"/>
    </row>
    <row r="427" spans="26:29" ht="12.75">
      <c r="Z427" s="151">
        <v>38960</v>
      </c>
      <c r="AA427" s="152">
        <v>7.31</v>
      </c>
      <c r="AB427" s="1"/>
      <c r="AC427" s="146"/>
    </row>
    <row r="428" spans="26:29" ht="12.75">
      <c r="Z428" s="151">
        <v>38961</v>
      </c>
      <c r="AA428" s="152">
        <v>7.32</v>
      </c>
      <c r="AB428" s="1"/>
      <c r="AC428" s="146"/>
    </row>
    <row r="429" spans="26:29" ht="12.75">
      <c r="Z429" s="151">
        <v>38964</v>
      </c>
      <c r="AA429" s="152">
        <v>7.33</v>
      </c>
      <c r="AB429" s="1"/>
      <c r="AC429" s="146"/>
    </row>
    <row r="430" spans="26:29" ht="12.75">
      <c r="Z430" s="151">
        <v>38965</v>
      </c>
      <c r="AA430" s="152">
        <v>7.34</v>
      </c>
      <c r="AB430" s="1"/>
      <c r="AC430" s="146"/>
    </row>
    <row r="431" spans="26:29" ht="12.75">
      <c r="Z431" s="151">
        <v>38966</v>
      </c>
      <c r="AA431" s="152">
        <v>7.3</v>
      </c>
      <c r="AB431" s="1"/>
      <c r="AC431" s="146"/>
    </row>
    <row r="432" spans="26:29" ht="12.75">
      <c r="Z432" s="151">
        <v>38967</v>
      </c>
      <c r="AA432" s="152">
        <v>7.33</v>
      </c>
      <c r="AB432" s="1"/>
      <c r="AC432" s="146"/>
    </row>
    <row r="433" spans="26:29" ht="12.75">
      <c r="Z433" s="151">
        <v>38968</v>
      </c>
      <c r="AA433" s="152">
        <v>7.34</v>
      </c>
      <c r="AB433" s="1"/>
      <c r="AC433" s="146"/>
    </row>
    <row r="434" spans="26:29" ht="12.75">
      <c r="Z434" s="151">
        <v>38971</v>
      </c>
      <c r="AA434" s="152">
        <v>7.34</v>
      </c>
      <c r="AB434" s="1"/>
      <c r="AC434" s="146"/>
    </row>
    <row r="435" spans="26:29" ht="12.75">
      <c r="Z435" s="151">
        <v>38972</v>
      </c>
      <c r="AA435" s="152">
        <v>7.33</v>
      </c>
      <c r="AB435" s="1"/>
      <c r="AC435" s="146"/>
    </row>
    <row r="436" spans="26:29" ht="12.75">
      <c r="Z436" s="151">
        <v>38973</v>
      </c>
      <c r="AA436" s="152">
        <v>7.35</v>
      </c>
      <c r="AB436" s="1"/>
      <c r="AC436" s="146"/>
    </row>
    <row r="437" spans="26:29" ht="12.75">
      <c r="Z437" s="151">
        <v>38974</v>
      </c>
      <c r="AA437" s="152">
        <v>7.38</v>
      </c>
      <c r="AB437" s="1"/>
      <c r="AC437" s="146"/>
    </row>
    <row r="438" spans="26:29" ht="12.75">
      <c r="Z438" s="151">
        <v>38975</v>
      </c>
      <c r="AA438" s="152">
        <v>7.38</v>
      </c>
      <c r="AB438" s="1"/>
      <c r="AC438" s="146"/>
    </row>
    <row r="439" spans="26:29" ht="12.75">
      <c r="Z439" s="151">
        <v>38978</v>
      </c>
      <c r="AA439" s="152">
        <v>7.4</v>
      </c>
      <c r="AB439" s="1"/>
      <c r="AC439" s="146"/>
    </row>
    <row r="440" spans="26:29" ht="12.75">
      <c r="Z440" s="151">
        <v>38979</v>
      </c>
      <c r="AA440" s="152">
        <v>7.44</v>
      </c>
      <c r="AB440" s="1"/>
      <c r="AC440" s="146"/>
    </row>
    <row r="441" spans="26:29" ht="12.75">
      <c r="Z441" s="151">
        <v>38980</v>
      </c>
      <c r="AA441" s="152">
        <v>7.49</v>
      </c>
      <c r="AB441" s="1"/>
      <c r="AC441" s="146"/>
    </row>
    <row r="442" spans="26:29" ht="12.75">
      <c r="Z442" s="151">
        <v>38981</v>
      </c>
      <c r="AA442" s="152">
        <v>7.63</v>
      </c>
      <c r="AB442" s="1"/>
      <c r="AC442" s="146"/>
    </row>
    <row r="443" spans="26:29" ht="12.75">
      <c r="Z443" s="151">
        <v>38982</v>
      </c>
      <c r="AA443" s="152">
        <v>7.74</v>
      </c>
      <c r="AB443" s="1"/>
      <c r="AC443" s="146"/>
    </row>
    <row r="444" spans="26:29" ht="12.75">
      <c r="Z444" s="151">
        <v>38985</v>
      </c>
      <c r="AA444" s="152">
        <v>7.76</v>
      </c>
      <c r="AB444" s="1"/>
      <c r="AC444" s="146"/>
    </row>
    <row r="445" spans="26:29" ht="12.75">
      <c r="Z445" s="151">
        <v>38986</v>
      </c>
      <c r="AA445" s="152">
        <v>7.79</v>
      </c>
      <c r="AB445" s="1"/>
      <c r="AC445" s="146"/>
    </row>
    <row r="446" spans="26:29" ht="12.75">
      <c r="Z446" s="151">
        <v>38987</v>
      </c>
      <c r="AA446" s="152">
        <v>7.76</v>
      </c>
      <c r="AB446" s="1"/>
      <c r="AC446" s="146"/>
    </row>
    <row r="447" spans="26:29" ht="12.75">
      <c r="Z447" s="151">
        <v>38988</v>
      </c>
      <c r="AA447" s="152">
        <v>7.79</v>
      </c>
      <c r="AB447" s="1"/>
      <c r="AC447" s="146"/>
    </row>
    <row r="448" spans="26:29" ht="12.75">
      <c r="Z448" s="151">
        <v>38989</v>
      </c>
      <c r="AA448" s="152">
        <v>7.8</v>
      </c>
      <c r="AB448" s="1"/>
      <c r="AC448" s="146"/>
    </row>
    <row r="449" spans="26:29" ht="12.75">
      <c r="Z449" s="151">
        <v>38992</v>
      </c>
      <c r="AA449" s="152">
        <v>7.8</v>
      </c>
      <c r="AB449" s="1"/>
      <c r="AC449" s="146"/>
    </row>
    <row r="450" spans="26:29" ht="12.75">
      <c r="Z450" s="151">
        <v>38993</v>
      </c>
      <c r="AA450" s="152">
        <v>7.89</v>
      </c>
      <c r="AB450" s="1"/>
      <c r="AC450" s="146"/>
    </row>
    <row r="451" spans="26:29" ht="12.75">
      <c r="Z451" s="151">
        <v>38994</v>
      </c>
      <c r="AA451" s="152">
        <v>7.92</v>
      </c>
      <c r="AB451" s="1"/>
      <c r="AC451" s="146"/>
    </row>
    <row r="452" spans="26:29" ht="12.75">
      <c r="Z452" s="151">
        <v>38995</v>
      </c>
      <c r="AA452" s="152">
        <v>7.93</v>
      </c>
      <c r="AB452" s="1"/>
      <c r="AC452" s="146"/>
    </row>
    <row r="453" spans="26:29" ht="12.75">
      <c r="Z453" s="151">
        <v>38996</v>
      </c>
      <c r="AA453" s="152">
        <v>7.96</v>
      </c>
      <c r="AB453" s="1"/>
      <c r="AC453" s="146"/>
    </row>
    <row r="454" spans="26:29" ht="12.75">
      <c r="Z454" s="151">
        <v>38999</v>
      </c>
      <c r="AA454" s="152">
        <v>7.95</v>
      </c>
      <c r="AB454" s="1"/>
      <c r="AC454" s="146"/>
    </row>
    <row r="455" spans="26:29" ht="12.75">
      <c r="Z455" s="151">
        <v>39000</v>
      </c>
      <c r="AA455" s="152">
        <v>7.96</v>
      </c>
      <c r="AB455" s="1"/>
      <c r="AC455" s="146"/>
    </row>
    <row r="456" spans="26:29" ht="12.75">
      <c r="Z456" s="151">
        <v>39001</v>
      </c>
      <c r="AA456" s="152">
        <v>7.99</v>
      </c>
      <c r="AB456" s="1"/>
      <c r="AC456" s="146"/>
    </row>
    <row r="457" spans="26:29" ht="12.75">
      <c r="Z457" s="151">
        <v>39002</v>
      </c>
      <c r="AA457" s="152">
        <v>8.03</v>
      </c>
      <c r="AB457" s="1"/>
      <c r="AC457" s="146"/>
    </row>
    <row r="458" spans="26:29" ht="12.75">
      <c r="Z458" s="151">
        <v>39003</v>
      </c>
      <c r="AA458" s="152">
        <v>8.02</v>
      </c>
      <c r="AB458" s="1"/>
      <c r="AC458" s="146"/>
    </row>
    <row r="459" spans="26:29" ht="12.75">
      <c r="Z459" s="151">
        <v>39006</v>
      </c>
      <c r="AA459" s="152">
        <v>8.02</v>
      </c>
      <c r="AB459" s="1"/>
      <c r="AC459" s="146"/>
    </row>
    <row r="460" spans="26:29" ht="12.75">
      <c r="Z460" s="151">
        <v>39007</v>
      </c>
      <c r="AA460" s="152">
        <v>8.04</v>
      </c>
      <c r="AB460" s="1"/>
      <c r="AC460" s="146"/>
    </row>
    <row r="461" spans="26:29" ht="12.75">
      <c r="Z461" s="151">
        <v>39008</v>
      </c>
      <c r="AA461" s="152">
        <v>8.03</v>
      </c>
      <c r="AB461" s="1"/>
      <c r="AC461" s="146"/>
    </row>
    <row r="462" spans="26:29" ht="12.75">
      <c r="Z462" s="151">
        <v>39009</v>
      </c>
      <c r="AA462" s="152">
        <v>8.03</v>
      </c>
      <c r="AB462" s="1"/>
      <c r="AC462" s="146"/>
    </row>
    <row r="463" spans="26:29" ht="12.75">
      <c r="Z463" s="151">
        <v>39010</v>
      </c>
      <c r="AA463" s="152">
        <v>8.03</v>
      </c>
      <c r="AB463" s="1"/>
      <c r="AC463" s="146"/>
    </row>
    <row r="464" spans="26:29" ht="12.75">
      <c r="Z464" s="151">
        <v>39014</v>
      </c>
      <c r="AA464" s="152">
        <v>8.04</v>
      </c>
      <c r="AB464" s="1"/>
      <c r="AC464" s="146"/>
    </row>
    <row r="465" spans="26:29" ht="12.75">
      <c r="Z465" s="151">
        <v>39015</v>
      </c>
      <c r="AA465" s="152">
        <v>7.99</v>
      </c>
      <c r="AB465" s="1"/>
      <c r="AC465" s="146"/>
    </row>
    <row r="466" spans="26:29" ht="12.75">
      <c r="Z466" s="151">
        <v>39016</v>
      </c>
      <c r="AA466" s="152">
        <v>8</v>
      </c>
      <c r="AB466" s="1"/>
      <c r="AC466" s="146"/>
    </row>
    <row r="467" spans="26:29" ht="12.75">
      <c r="Z467" s="151">
        <v>39017</v>
      </c>
      <c r="AA467" s="152">
        <v>8</v>
      </c>
      <c r="AB467" s="1"/>
      <c r="AC467" s="146"/>
    </row>
    <row r="468" spans="26:29" ht="12.75">
      <c r="Z468" s="151">
        <v>39020</v>
      </c>
      <c r="AA468" s="152">
        <v>8.02</v>
      </c>
      <c r="AB468" s="1"/>
      <c r="AC468" s="146"/>
    </row>
    <row r="469" spans="26:29" ht="12.75">
      <c r="Z469" s="151">
        <v>39021</v>
      </c>
      <c r="AA469" s="152">
        <v>8.03</v>
      </c>
      <c r="AB469" s="1"/>
      <c r="AC469" s="146"/>
    </row>
    <row r="470" spans="26:29" ht="12.75">
      <c r="Z470" s="151">
        <v>39023</v>
      </c>
      <c r="AA470" s="152">
        <v>8.05</v>
      </c>
      <c r="AB470" s="1"/>
      <c r="AC470" s="146"/>
    </row>
    <row r="471" spans="26:29" ht="12.75">
      <c r="Z471" s="151">
        <v>39024</v>
      </c>
      <c r="AA471" s="152">
        <v>8.05</v>
      </c>
      <c r="AB471" s="1"/>
      <c r="AC471" s="146"/>
    </row>
    <row r="472" spans="26:29" ht="12.75">
      <c r="Z472" s="151">
        <v>39027</v>
      </c>
      <c r="AA472" s="152">
        <v>8.05</v>
      </c>
      <c r="AB472" s="1"/>
      <c r="AC472" s="146"/>
    </row>
    <row r="473" spans="26:29" ht="12.75">
      <c r="Z473" s="151">
        <v>39028</v>
      </c>
      <c r="AA473" s="152">
        <v>8.05</v>
      </c>
      <c r="AB473" s="1"/>
      <c r="AC473" s="146"/>
    </row>
    <row r="474" spans="26:29" ht="12.75">
      <c r="Z474" s="151">
        <v>39029</v>
      </c>
      <c r="AA474" s="152">
        <v>8.05</v>
      </c>
      <c r="AB474" s="1"/>
      <c r="AC474" s="146"/>
    </row>
    <row r="475" spans="26:29" ht="12.75">
      <c r="Z475" s="151">
        <v>39030</v>
      </c>
      <c r="AA475" s="152">
        <v>8.05</v>
      </c>
      <c r="AB475" s="1"/>
      <c r="AC475" s="146"/>
    </row>
    <row r="476" spans="26:29" ht="12.75">
      <c r="Z476" s="151">
        <v>39031</v>
      </c>
      <c r="AA476" s="152">
        <v>8.05</v>
      </c>
      <c r="AB476" s="1"/>
      <c r="AC476" s="146"/>
    </row>
    <row r="477" spans="26:29" ht="12.75">
      <c r="Z477" s="151">
        <v>39034</v>
      </c>
      <c r="AA477" s="152">
        <v>8.05</v>
      </c>
      <c r="AB477" s="1"/>
      <c r="AC477" s="146"/>
    </row>
    <row r="478" spans="26:29" ht="12.75">
      <c r="Z478" s="151">
        <v>39035</v>
      </c>
      <c r="AA478" s="152">
        <v>8.06</v>
      </c>
      <c r="AB478" s="1"/>
      <c r="AC478" s="146"/>
    </row>
    <row r="479" spans="26:29" ht="12.75">
      <c r="Z479" s="151">
        <v>39036</v>
      </c>
      <c r="AA479" s="152">
        <v>8.07</v>
      </c>
      <c r="AB479" s="1"/>
      <c r="AC479" s="146"/>
    </row>
    <row r="480" spans="26:29" ht="12.75">
      <c r="Z480" s="151">
        <v>39037</v>
      </c>
      <c r="AA480" s="152">
        <v>8.16</v>
      </c>
      <c r="AB480" s="1"/>
      <c r="AC480" s="146"/>
    </row>
    <row r="481" spans="26:29" ht="12.75">
      <c r="Z481" s="151">
        <v>39038</v>
      </c>
      <c r="AA481" s="152">
        <v>8.22</v>
      </c>
      <c r="AB481" s="1"/>
      <c r="AC481" s="146"/>
    </row>
    <row r="482" spans="26:29" ht="12.75">
      <c r="Z482" s="151">
        <v>39041</v>
      </c>
      <c r="AA482" s="152">
        <v>8.24</v>
      </c>
      <c r="AB482" s="1"/>
      <c r="AC482" s="146"/>
    </row>
    <row r="483" spans="26:29" ht="12.75">
      <c r="Z483" s="151">
        <v>39042</v>
      </c>
      <c r="AA483" s="152">
        <v>8.08</v>
      </c>
      <c r="AB483" s="1"/>
      <c r="AC483" s="146"/>
    </row>
    <row r="484" spans="26:29" ht="12.75">
      <c r="Z484" s="151">
        <v>39043</v>
      </c>
      <c r="AA484" s="152">
        <v>8.04</v>
      </c>
      <c r="AB484" s="1"/>
      <c r="AC484" s="146"/>
    </row>
    <row r="485" spans="26:29" ht="12.75">
      <c r="Z485" s="151">
        <v>39044</v>
      </c>
      <c r="AA485" s="152">
        <v>8.05</v>
      </c>
      <c r="AB485" s="1"/>
      <c r="AC485" s="146"/>
    </row>
    <row r="486" spans="26:29" ht="12.75">
      <c r="Z486" s="151">
        <v>39045</v>
      </c>
      <c r="AA486" s="152">
        <v>8.07</v>
      </c>
      <c r="AB486" s="1"/>
      <c r="AC486" s="146"/>
    </row>
    <row r="487" spans="26:29" ht="12.75">
      <c r="Z487" s="151">
        <v>39048</v>
      </c>
      <c r="AA487" s="152">
        <v>8.1</v>
      </c>
      <c r="AB487" s="1"/>
      <c r="AC487" s="146"/>
    </row>
    <row r="488" spans="26:29" ht="12.75">
      <c r="Z488" s="151">
        <v>39049</v>
      </c>
      <c r="AA488" s="152">
        <v>8.1</v>
      </c>
      <c r="AB488" s="1"/>
      <c r="AC488" s="146"/>
    </row>
    <row r="489" spans="26:29" ht="12.75">
      <c r="Z489" s="151">
        <v>39050</v>
      </c>
      <c r="AA489" s="152">
        <v>8.1</v>
      </c>
      <c r="AB489" s="1"/>
      <c r="AC489" s="146"/>
    </row>
    <row r="490" spans="26:29" ht="12.75">
      <c r="Z490" s="151">
        <v>39051</v>
      </c>
      <c r="AA490" s="152">
        <v>8.09</v>
      </c>
      <c r="AB490" s="1"/>
      <c r="AC490" s="146"/>
    </row>
    <row r="491" spans="26:29" ht="12.75">
      <c r="Z491" s="151">
        <v>39052</v>
      </c>
      <c r="AA491" s="152">
        <v>8.09</v>
      </c>
      <c r="AB491" s="1"/>
      <c r="AC491" s="146"/>
    </row>
    <row r="492" spans="26:29" ht="12.75">
      <c r="Z492" s="151">
        <v>39055</v>
      </c>
      <c r="AA492" s="152">
        <v>8.09</v>
      </c>
      <c r="AB492" s="1"/>
      <c r="AC492" s="146"/>
    </row>
    <row r="493" spans="26:29" ht="12.75">
      <c r="Z493" s="151">
        <v>39056</v>
      </c>
      <c r="AA493" s="152">
        <v>8.09</v>
      </c>
      <c r="AB493" s="1"/>
      <c r="AC493" s="146"/>
    </row>
    <row r="494" spans="26:29" ht="12.75">
      <c r="Z494" s="151">
        <v>39057</v>
      </c>
      <c r="AA494" s="152">
        <v>8.09</v>
      </c>
      <c r="AB494" s="1"/>
      <c r="AC494" s="146"/>
    </row>
    <row r="495" spans="26:29" ht="12.75">
      <c r="Z495" s="151">
        <v>39058</v>
      </c>
      <c r="AA495" s="152">
        <v>8.08</v>
      </c>
      <c r="AB495" s="1"/>
      <c r="AC495" s="146"/>
    </row>
    <row r="496" spans="26:29" ht="12.75">
      <c r="Z496" s="151">
        <v>39059</v>
      </c>
      <c r="AA496" s="152">
        <v>8.09</v>
      </c>
      <c r="AB496" s="1"/>
      <c r="AC496" s="146"/>
    </row>
    <row r="497" spans="26:29" ht="12.75">
      <c r="Z497" s="151">
        <v>39062</v>
      </c>
      <c r="AA497" s="152">
        <v>8.1</v>
      </c>
      <c r="AB497" s="1"/>
      <c r="AC497" s="146"/>
    </row>
    <row r="498" spans="26:29" ht="12.75">
      <c r="Z498" s="151">
        <v>39063</v>
      </c>
      <c r="AA498" s="152">
        <v>8.1</v>
      </c>
      <c r="AB498" s="1"/>
      <c r="AC498" s="146"/>
    </row>
    <row r="499" spans="26:29" ht="12.75">
      <c r="Z499" s="151">
        <v>39064</v>
      </c>
      <c r="AA499" s="152">
        <v>8.14</v>
      </c>
      <c r="AB499" s="1"/>
      <c r="AC499" s="146"/>
    </row>
    <row r="500" spans="26:29" ht="12.75">
      <c r="Z500" s="151">
        <v>39065</v>
      </c>
      <c r="AA500" s="152">
        <v>8.14</v>
      </c>
      <c r="AB500" s="1"/>
      <c r="AC500" s="146"/>
    </row>
    <row r="501" spans="26:29" ht="12.75">
      <c r="Z501" s="151">
        <v>39066</v>
      </c>
      <c r="AA501" s="152">
        <v>8.14</v>
      </c>
      <c r="AB501" s="1"/>
      <c r="AC501" s="146"/>
    </row>
    <row r="502" spans="26:29" ht="12.75">
      <c r="Z502" s="151">
        <v>39069</v>
      </c>
      <c r="AA502" s="152">
        <v>8.12</v>
      </c>
      <c r="AB502" s="1"/>
      <c r="AC502" s="146"/>
    </row>
    <row r="503" spans="26:29" ht="12.75">
      <c r="Z503" s="151">
        <v>39070</v>
      </c>
      <c r="AA503" s="152">
        <v>8.11</v>
      </c>
      <c r="AB503" s="1"/>
      <c r="AC503" s="146"/>
    </row>
    <row r="504" spans="26:29" ht="12.75">
      <c r="Z504" s="151">
        <v>39071</v>
      </c>
      <c r="AA504" s="152">
        <v>8.07</v>
      </c>
      <c r="AB504" s="1"/>
      <c r="AC504" s="146"/>
    </row>
    <row r="505" spans="26:29" ht="12.75">
      <c r="Z505" s="151">
        <v>39072</v>
      </c>
      <c r="AA505" s="152">
        <v>8.06</v>
      </c>
      <c r="AB505" s="1"/>
      <c r="AC505" s="146"/>
    </row>
    <row r="506" spans="26:29" ht="12.75">
      <c r="Z506" s="151">
        <v>39073</v>
      </c>
      <c r="AA506" s="152">
        <v>8.05</v>
      </c>
      <c r="AB506" s="1"/>
      <c r="AC506" s="146"/>
    </row>
    <row r="507" spans="26:29" ht="12.75">
      <c r="Z507" s="151">
        <v>39078</v>
      </c>
      <c r="AA507" s="152">
        <v>8.08</v>
      </c>
      <c r="AB507" s="1"/>
      <c r="AC507" s="146"/>
    </row>
    <row r="508" spans="26:29" ht="12.75">
      <c r="Z508" s="151">
        <v>39079</v>
      </c>
      <c r="AA508" s="152">
        <v>8.08</v>
      </c>
      <c r="AB508" s="1"/>
      <c r="AC508" s="146"/>
    </row>
    <row r="509" spans="26:29" ht="12.75">
      <c r="Z509" s="153">
        <v>39080</v>
      </c>
      <c r="AA509" s="154">
        <v>8.08</v>
      </c>
      <c r="AB509" s="1"/>
      <c r="AC509" s="146"/>
    </row>
    <row r="510" spans="26:29" ht="12.75">
      <c r="Z510" s="149">
        <v>39084</v>
      </c>
      <c r="AA510" s="150">
        <v>8.07</v>
      </c>
      <c r="AB510" s="1"/>
      <c r="AC510" s="146"/>
    </row>
    <row r="511" spans="26:29" ht="12.75">
      <c r="Z511" s="151">
        <v>39085</v>
      </c>
      <c r="AA511" s="152">
        <v>8.02</v>
      </c>
      <c r="AB511" s="1"/>
      <c r="AC511" s="146"/>
    </row>
    <row r="512" spans="26:29" ht="12.75">
      <c r="Z512" s="151">
        <v>39086</v>
      </c>
      <c r="AA512" s="152">
        <v>8.03</v>
      </c>
      <c r="AB512" s="1"/>
      <c r="AC512" s="146"/>
    </row>
    <row r="513" spans="26:29" ht="12.75">
      <c r="Z513" s="151">
        <v>39087</v>
      </c>
      <c r="AA513" s="152">
        <v>8.02</v>
      </c>
      <c r="AB513" s="1"/>
      <c r="AC513" s="146"/>
    </row>
    <row r="514" spans="26:29" ht="12.75">
      <c r="Z514" s="151">
        <v>39090</v>
      </c>
      <c r="AA514" s="152">
        <v>8.02</v>
      </c>
      <c r="AB514" s="1"/>
      <c r="AC514" s="146"/>
    </row>
    <row r="515" spans="26:29" ht="12.75">
      <c r="Z515" s="151">
        <v>39091</v>
      </c>
      <c r="AA515" s="152">
        <v>8.02</v>
      </c>
      <c r="AB515" s="1"/>
      <c r="AC515" s="146"/>
    </row>
    <row r="516" spans="26:29" ht="12.75">
      <c r="Z516" s="151">
        <v>39092</v>
      </c>
      <c r="AA516" s="152">
        <v>8.09</v>
      </c>
      <c r="AB516" s="1"/>
      <c r="AC516" s="146"/>
    </row>
    <row r="517" spans="26:29" ht="12.75">
      <c r="Z517" s="151">
        <v>39093</v>
      </c>
      <c r="AA517" s="152">
        <v>8.09</v>
      </c>
      <c r="AB517" s="1"/>
      <c r="AC517" s="146"/>
    </row>
    <row r="518" spans="26:29" ht="12.75">
      <c r="Z518" s="151">
        <v>39094</v>
      </c>
      <c r="AA518" s="152">
        <v>8.09</v>
      </c>
      <c r="AB518" s="1"/>
      <c r="AC518" s="146"/>
    </row>
    <row r="519" spans="26:29" ht="12.75">
      <c r="Z519" s="151">
        <v>39097</v>
      </c>
      <c r="AA519" s="152">
        <v>8.08</v>
      </c>
      <c r="AB519" s="1"/>
      <c r="AC519" s="146"/>
    </row>
    <row r="520" spans="26:29" ht="12.75">
      <c r="Z520" s="151">
        <v>39098</v>
      </c>
      <c r="AA520" s="152">
        <v>8.06</v>
      </c>
      <c r="AB520" s="1"/>
      <c r="AC520" s="146"/>
    </row>
    <row r="521" spans="26:29" ht="12.75">
      <c r="Z521" s="151">
        <v>39099</v>
      </c>
      <c r="AA521" s="152">
        <v>8.05</v>
      </c>
      <c r="AB521" s="1"/>
      <c r="AC521" s="146"/>
    </row>
    <row r="522" spans="26:29" ht="12.75">
      <c r="Z522" s="151">
        <v>39100</v>
      </c>
      <c r="AA522" s="152">
        <v>8.05</v>
      </c>
      <c r="AB522" s="1"/>
      <c r="AC522" s="146"/>
    </row>
    <row r="523" spans="26:29" ht="12.75">
      <c r="Z523" s="151">
        <v>39101</v>
      </c>
      <c r="AA523" s="152">
        <v>8.05</v>
      </c>
      <c r="AB523" s="1"/>
      <c r="AC523" s="146"/>
    </row>
    <row r="524" spans="26:29" ht="12.75">
      <c r="Z524" s="151">
        <v>39104</v>
      </c>
      <c r="AA524" s="152">
        <v>8.06</v>
      </c>
      <c r="AB524" s="1"/>
      <c r="AC524" s="146"/>
    </row>
    <row r="525" spans="26:29" ht="12.75">
      <c r="Z525" s="151">
        <v>39105</v>
      </c>
      <c r="AA525" s="152">
        <v>8.07</v>
      </c>
      <c r="AB525" s="1"/>
      <c r="AC525" s="146"/>
    </row>
    <row r="526" spans="26:29" ht="12.75">
      <c r="Z526" s="151">
        <v>39106</v>
      </c>
      <c r="AA526" s="152">
        <v>8.07</v>
      </c>
      <c r="AB526" s="1"/>
      <c r="AC526" s="146"/>
    </row>
    <row r="527" spans="26:29" ht="12.75">
      <c r="Z527" s="151">
        <v>39107</v>
      </c>
      <c r="AA527" s="152">
        <v>8.08</v>
      </c>
      <c r="AB527" s="1"/>
      <c r="AC527" s="146"/>
    </row>
    <row r="528" spans="26:29" ht="12.75">
      <c r="Z528" s="151">
        <v>39108</v>
      </c>
      <c r="AA528" s="152">
        <v>8.1</v>
      </c>
      <c r="AB528" s="1"/>
      <c r="AC528" s="146"/>
    </row>
    <row r="529" spans="26:29" ht="12.75">
      <c r="Z529" s="151">
        <v>39111</v>
      </c>
      <c r="AA529" s="152">
        <v>8.11</v>
      </c>
      <c r="AB529" s="1"/>
      <c r="AC529" s="146"/>
    </row>
    <row r="530" spans="26:29" ht="12.75">
      <c r="Z530" s="151">
        <v>39112</v>
      </c>
      <c r="AA530" s="152">
        <v>8.1</v>
      </c>
      <c r="AB530" s="1"/>
      <c r="AC530" s="146"/>
    </row>
    <row r="531" spans="26:29" ht="12.75">
      <c r="Z531" s="151">
        <v>39113</v>
      </c>
      <c r="AA531" s="152">
        <v>8.1</v>
      </c>
      <c r="AB531" s="1"/>
      <c r="AC531" s="146"/>
    </row>
    <row r="532" spans="26:29" ht="12.75">
      <c r="Z532" s="151">
        <v>39114</v>
      </c>
      <c r="AA532" s="152">
        <v>8.1</v>
      </c>
      <c r="AB532" s="1"/>
      <c r="AC532" s="146"/>
    </row>
    <row r="533" spans="26:29" ht="12.75">
      <c r="Z533" s="151">
        <v>39115</v>
      </c>
      <c r="AA533" s="152">
        <v>8.1</v>
      </c>
      <c r="AB533" s="1"/>
      <c r="AC533" s="146"/>
    </row>
    <row r="534" spans="26:29" ht="12.75">
      <c r="Z534" s="151">
        <v>39118</v>
      </c>
      <c r="AA534" s="152">
        <v>8.1</v>
      </c>
      <c r="AB534" s="1"/>
      <c r="AC534" s="146"/>
    </row>
    <row r="535" spans="26:29" ht="12.75">
      <c r="Z535" s="151">
        <v>39119</v>
      </c>
      <c r="AA535" s="152">
        <v>8.1</v>
      </c>
      <c r="AB535" s="1"/>
      <c r="AC535" s="146"/>
    </row>
    <row r="536" spans="26:29" ht="12.75">
      <c r="Z536" s="151">
        <v>39120</v>
      </c>
      <c r="AA536" s="152">
        <v>8.1</v>
      </c>
      <c r="AB536" s="1"/>
      <c r="AC536" s="146"/>
    </row>
    <row r="537" spans="26:29" ht="12.75">
      <c r="Z537" s="151">
        <v>39121</v>
      </c>
      <c r="AA537" s="152">
        <v>8.1</v>
      </c>
      <c r="AB537" s="1"/>
      <c r="AC537" s="146"/>
    </row>
    <row r="538" spans="26:29" ht="12.75">
      <c r="Z538" s="151">
        <v>39122</v>
      </c>
      <c r="AA538" s="152">
        <v>8.1</v>
      </c>
      <c r="AB538" s="1"/>
      <c r="AC538" s="146"/>
    </row>
    <row r="539" spans="26:29" ht="12.75">
      <c r="Z539" s="151">
        <v>39125</v>
      </c>
      <c r="AA539" s="152">
        <v>8.1</v>
      </c>
      <c r="AB539" s="1"/>
      <c r="AC539" s="146"/>
    </row>
    <row r="540" spans="26:29" ht="12.75">
      <c r="Z540" s="151">
        <v>39126</v>
      </c>
      <c r="AA540" s="152">
        <v>8.1</v>
      </c>
      <c r="AB540" s="1"/>
      <c r="AC540" s="146"/>
    </row>
    <row r="541" spans="26:29" ht="12.75">
      <c r="Z541" s="151">
        <v>39127</v>
      </c>
      <c r="AA541" s="152">
        <v>8.09</v>
      </c>
      <c r="AB541" s="1"/>
      <c r="AC541" s="146"/>
    </row>
    <row r="542" spans="26:29" ht="12.75">
      <c r="Z542" s="151">
        <v>39128</v>
      </c>
      <c r="AA542" s="152">
        <v>8.08</v>
      </c>
      <c r="AB542" s="1"/>
      <c r="AC542" s="146"/>
    </row>
    <row r="543" spans="26:29" ht="12.75">
      <c r="Z543" s="151">
        <v>39129</v>
      </c>
      <c r="AA543" s="152">
        <v>8.08</v>
      </c>
      <c r="AB543" s="1"/>
      <c r="AC543" s="146"/>
    </row>
    <row r="544" spans="26:29" ht="12.75">
      <c r="Z544" s="151">
        <v>39132</v>
      </c>
      <c r="AA544" s="152">
        <v>8.1</v>
      </c>
      <c r="AB544" s="1"/>
      <c r="AC544" s="146"/>
    </row>
    <row r="545" spans="26:29" ht="12.75">
      <c r="Z545" s="151">
        <v>39133</v>
      </c>
      <c r="AA545" s="152">
        <v>8.1</v>
      </c>
      <c r="AB545" s="1"/>
      <c r="AC545" s="146"/>
    </row>
    <row r="546" spans="26:29" ht="12.75">
      <c r="Z546" s="151">
        <v>39134</v>
      </c>
      <c r="AA546" s="152">
        <v>8.1</v>
      </c>
      <c r="AB546" s="1"/>
      <c r="AC546" s="146"/>
    </row>
    <row r="547" spans="26:29" ht="12.75">
      <c r="Z547" s="151">
        <v>39135</v>
      </c>
      <c r="AA547" s="152">
        <v>8.1</v>
      </c>
      <c r="AB547" s="1"/>
      <c r="AC547" s="146"/>
    </row>
    <row r="548" spans="26:29" ht="12.75">
      <c r="Z548" s="151">
        <v>39136</v>
      </c>
      <c r="AA548" s="152">
        <v>8.1</v>
      </c>
      <c r="AB548" s="1"/>
      <c r="AC548" s="146"/>
    </row>
    <row r="549" spans="26:29" ht="12.75">
      <c r="Z549" s="151">
        <v>39139</v>
      </c>
      <c r="AA549" s="152">
        <v>8.1</v>
      </c>
      <c r="AB549" s="1"/>
      <c r="AC549" s="146"/>
    </row>
    <row r="550" spans="26:29" ht="12.75">
      <c r="Z550" s="151">
        <v>39140</v>
      </c>
      <c r="AA550" s="152">
        <v>8.08</v>
      </c>
      <c r="AB550" s="1"/>
      <c r="AC550" s="146"/>
    </row>
    <row r="551" spans="26:29" ht="12.75">
      <c r="Z551" s="151">
        <v>39141</v>
      </c>
      <c r="AA551" s="152">
        <v>8.1</v>
      </c>
      <c r="AB551" s="1"/>
      <c r="AC551" s="146"/>
    </row>
    <row r="552" spans="26:29" ht="12.75">
      <c r="Z552" s="151">
        <v>39142</v>
      </c>
      <c r="AA552" s="152">
        <v>8.1</v>
      </c>
      <c r="AB552" s="1"/>
      <c r="AC552" s="146"/>
    </row>
    <row r="553" spans="26:29" ht="12.75">
      <c r="Z553" s="151">
        <v>39143</v>
      </c>
      <c r="AA553" s="152">
        <v>8.1</v>
      </c>
      <c r="AB553" s="1"/>
      <c r="AC553" s="146"/>
    </row>
    <row r="554" spans="26:29" ht="12.75">
      <c r="Z554" s="151">
        <v>39146</v>
      </c>
      <c r="AA554" s="152">
        <v>8.1</v>
      </c>
      <c r="AB554" s="1"/>
      <c r="AC554" s="146"/>
    </row>
    <row r="555" spans="26:29" ht="12.75">
      <c r="Z555" s="151">
        <v>39147</v>
      </c>
      <c r="AA555" s="152">
        <v>8.09</v>
      </c>
      <c r="AB555" s="1"/>
      <c r="AC555" s="146"/>
    </row>
    <row r="556" spans="26:29" ht="12.75">
      <c r="Z556" s="151">
        <v>39148</v>
      </c>
      <c r="AA556" s="152">
        <v>8.09</v>
      </c>
      <c r="AB556" s="1"/>
      <c r="AC556" s="146"/>
    </row>
    <row r="557" spans="26:29" ht="12.75">
      <c r="Z557" s="151">
        <v>39149</v>
      </c>
      <c r="AA557" s="152">
        <v>8.09</v>
      </c>
      <c r="AB557" s="1"/>
      <c r="AC557" s="146"/>
    </row>
    <row r="558" spans="26:29" ht="12.75">
      <c r="Z558" s="151">
        <v>39150</v>
      </c>
      <c r="AA558" s="152">
        <v>8.08</v>
      </c>
      <c r="AB558" s="1"/>
      <c r="AC558" s="146"/>
    </row>
    <row r="559" spans="26:29" ht="12.75">
      <c r="Z559" s="151">
        <v>39151</v>
      </c>
      <c r="AA559" s="152">
        <v>8.08</v>
      </c>
      <c r="AB559" s="1"/>
      <c r="AC559" s="146"/>
    </row>
    <row r="560" spans="26:29" ht="12.75">
      <c r="Z560" s="151">
        <v>39153</v>
      </c>
      <c r="AA560" s="152">
        <v>8.07</v>
      </c>
      <c r="AB560" s="1"/>
      <c r="AC560" s="146"/>
    </row>
    <row r="561" spans="26:29" ht="12.75">
      <c r="Z561" s="151">
        <v>39154</v>
      </c>
      <c r="AA561" s="152">
        <v>8.06</v>
      </c>
      <c r="AB561" s="1"/>
      <c r="AC561" s="146"/>
    </row>
    <row r="562" spans="26:29" ht="12.75">
      <c r="Z562" s="151">
        <v>39155</v>
      </c>
      <c r="AA562" s="152">
        <v>8.05</v>
      </c>
      <c r="AB562" s="1"/>
      <c r="AC562" s="146"/>
    </row>
    <row r="563" spans="26:29" ht="12.75">
      <c r="Z563" s="151">
        <v>39160</v>
      </c>
      <c r="AA563" s="152">
        <v>8.02</v>
      </c>
      <c r="AB563" s="1"/>
      <c r="AC563" s="146"/>
    </row>
    <row r="564" spans="26:29" ht="12.75">
      <c r="Z564" s="151">
        <v>39161</v>
      </c>
      <c r="AA564" s="152">
        <v>8</v>
      </c>
      <c r="AB564" s="1"/>
      <c r="AC564" s="146"/>
    </row>
    <row r="565" spans="26:29" ht="12.75">
      <c r="Z565" s="151">
        <v>39162</v>
      </c>
      <c r="AA565" s="152">
        <v>8.1</v>
      </c>
      <c r="AB565" s="1"/>
      <c r="AC565" s="146"/>
    </row>
    <row r="566" spans="26:29" ht="12.75">
      <c r="Z566" s="151">
        <v>39163</v>
      </c>
      <c r="AA566" s="152">
        <v>8.09</v>
      </c>
      <c r="AB566" s="1"/>
      <c r="AC566" s="146"/>
    </row>
    <row r="567" spans="26:29" ht="12.75">
      <c r="Z567" s="151">
        <v>39164</v>
      </c>
      <c r="AA567" s="152">
        <v>8.08</v>
      </c>
      <c r="AB567" s="1"/>
      <c r="AC567" s="146"/>
    </row>
    <row r="568" spans="26:29" ht="12.75">
      <c r="Z568" s="151">
        <v>39167</v>
      </c>
      <c r="AA568" s="152">
        <v>8</v>
      </c>
      <c r="AB568" s="1"/>
      <c r="AC568" s="146"/>
    </row>
    <row r="569" spans="26:29" ht="12.75">
      <c r="Z569" s="151">
        <v>39168</v>
      </c>
      <c r="AA569" s="152">
        <v>8</v>
      </c>
      <c r="AB569" s="1"/>
      <c r="AC569" s="146"/>
    </row>
    <row r="570" spans="26:29" ht="12.75">
      <c r="Z570" s="151">
        <v>39169</v>
      </c>
      <c r="AA570" s="152">
        <v>8</v>
      </c>
      <c r="AB570" s="1"/>
      <c r="AC570" s="146"/>
    </row>
    <row r="571" spans="26:29" ht="12.75">
      <c r="Z571" s="151">
        <v>39170</v>
      </c>
      <c r="AA571" s="152">
        <v>8.02</v>
      </c>
      <c r="AB571" s="1"/>
      <c r="AC571" s="146"/>
    </row>
    <row r="572" spans="26:29" ht="12.75">
      <c r="Z572" s="151">
        <v>39171</v>
      </c>
      <c r="AA572" s="152">
        <v>8.01</v>
      </c>
      <c r="AB572" s="1"/>
      <c r="AC572" s="146"/>
    </row>
    <row r="573" spans="26:29" ht="12.75">
      <c r="Z573" s="151">
        <v>39174</v>
      </c>
      <c r="AA573" s="152">
        <v>8.01</v>
      </c>
      <c r="AB573" s="1"/>
      <c r="AC573" s="146"/>
    </row>
    <row r="574" spans="26:29" ht="12.75">
      <c r="Z574" s="151">
        <v>39175</v>
      </c>
      <c r="AA574" s="152">
        <v>8</v>
      </c>
      <c r="AB574" s="1"/>
      <c r="AC574" s="146"/>
    </row>
    <row r="575" spans="26:29" ht="12.75">
      <c r="Z575" s="151">
        <v>39176</v>
      </c>
      <c r="AA575" s="152">
        <v>8.04</v>
      </c>
      <c r="AB575" s="1"/>
      <c r="AC575" s="146"/>
    </row>
    <row r="576" spans="26:29" ht="12.75">
      <c r="Z576" s="151">
        <v>39177</v>
      </c>
      <c r="AA576" s="152">
        <v>8.03</v>
      </c>
      <c r="AB576" s="1"/>
      <c r="AC576" s="146"/>
    </row>
    <row r="577" spans="26:29" ht="12.75">
      <c r="Z577" s="151">
        <v>39178</v>
      </c>
      <c r="AA577" s="152">
        <v>8.03</v>
      </c>
      <c r="AB577" s="1"/>
      <c r="AC577" s="146"/>
    </row>
    <row r="578" spans="26:29" ht="12.75">
      <c r="Z578" s="151">
        <v>39182</v>
      </c>
      <c r="AA578" s="152">
        <v>8.03</v>
      </c>
      <c r="AB578" s="1"/>
      <c r="AC578" s="146"/>
    </row>
    <row r="579" spans="26:29" ht="12.75">
      <c r="Z579" s="151">
        <v>39183</v>
      </c>
      <c r="AA579" s="152">
        <v>8.02</v>
      </c>
      <c r="AB579" s="1"/>
      <c r="AC579" s="146"/>
    </row>
    <row r="580" spans="26:29" ht="12.75">
      <c r="Z580" s="151">
        <v>39184</v>
      </c>
      <c r="AA580" s="152">
        <v>8.01</v>
      </c>
      <c r="AB580" s="1"/>
      <c r="AC580" s="146"/>
    </row>
    <row r="581" spans="26:29" ht="12.75">
      <c r="Z581" s="151">
        <v>39185</v>
      </c>
      <c r="AA581" s="152">
        <v>8</v>
      </c>
      <c r="AB581" s="1"/>
      <c r="AC581" s="146"/>
    </row>
    <row r="582" spans="26:29" ht="12.75">
      <c r="Z582" s="151">
        <v>39188</v>
      </c>
      <c r="AA582" s="152">
        <v>8</v>
      </c>
      <c r="AB582" s="1"/>
      <c r="AC582" s="146"/>
    </row>
    <row r="583" spans="26:29" ht="12.75">
      <c r="Z583" s="151">
        <v>39189</v>
      </c>
      <c r="AA583" s="152">
        <v>8</v>
      </c>
      <c r="AB583" s="1"/>
      <c r="AC583" s="146"/>
    </row>
    <row r="584" spans="26:29" ht="12.75">
      <c r="Z584" s="151">
        <v>39190</v>
      </c>
      <c r="AA584" s="152">
        <v>8</v>
      </c>
      <c r="AB584" s="1"/>
      <c r="AC584" s="146"/>
    </row>
    <row r="585" spans="26:29" ht="12.75">
      <c r="Z585" s="151">
        <v>39191</v>
      </c>
      <c r="AA585" s="152">
        <v>8</v>
      </c>
      <c r="AB585" s="1"/>
      <c r="AC585" s="146"/>
    </row>
    <row r="586" spans="26:29" ht="12.75">
      <c r="Z586" s="151">
        <v>39192</v>
      </c>
      <c r="AA586" s="152">
        <v>8</v>
      </c>
      <c r="AB586" s="1"/>
      <c r="AC586" s="146"/>
    </row>
    <row r="587" spans="26:29" ht="12.75">
      <c r="Z587" s="151">
        <v>39193</v>
      </c>
      <c r="AA587" s="152">
        <v>8</v>
      </c>
      <c r="AB587" s="1"/>
      <c r="AC587" s="146"/>
    </row>
    <row r="588" spans="26:29" ht="12.75">
      <c r="Z588" s="151">
        <v>39195</v>
      </c>
      <c r="AA588" s="152">
        <v>8</v>
      </c>
      <c r="AB588" s="1"/>
      <c r="AC588" s="146"/>
    </row>
    <row r="589" spans="26:29" ht="12.75">
      <c r="Z589" s="151">
        <v>39196</v>
      </c>
      <c r="AA589" s="152">
        <v>8</v>
      </c>
      <c r="AB589" s="1"/>
      <c r="AC589" s="146"/>
    </row>
    <row r="590" spans="26:29" ht="12.75">
      <c r="Z590" s="151">
        <v>39197</v>
      </c>
      <c r="AA590" s="152">
        <v>8</v>
      </c>
      <c r="AB590" s="1"/>
      <c r="AC590" s="146"/>
    </row>
    <row r="591" spans="26:29" ht="12.75">
      <c r="Z591" s="151">
        <v>39198</v>
      </c>
      <c r="AA591" s="152">
        <v>8</v>
      </c>
      <c r="AB591" s="1"/>
      <c r="AC591" s="146"/>
    </row>
    <row r="592" spans="26:29" ht="12.75">
      <c r="Z592" s="151">
        <v>39199</v>
      </c>
      <c r="AA592" s="152">
        <v>8</v>
      </c>
      <c r="AB592" s="1"/>
      <c r="AC592" s="146"/>
    </row>
    <row r="593" spans="26:29" ht="12.75">
      <c r="Z593" s="151">
        <v>39204</v>
      </c>
      <c r="AA593" s="152">
        <v>8</v>
      </c>
      <c r="AB593" s="1"/>
      <c r="AC593" s="146"/>
    </row>
    <row r="594" spans="26:29" ht="12.75">
      <c r="Z594" s="151">
        <v>39205</v>
      </c>
      <c r="AA594" s="152">
        <v>8</v>
      </c>
      <c r="AB594" s="1"/>
      <c r="AC594" s="146"/>
    </row>
    <row r="595" spans="26:29" ht="12.75">
      <c r="Z595" s="151">
        <v>39206</v>
      </c>
      <c r="AA595" s="152">
        <v>8</v>
      </c>
      <c r="AB595" s="1"/>
      <c r="AC595" s="146"/>
    </row>
    <row r="596" spans="26:29" ht="12.75">
      <c r="Z596" s="151">
        <v>39209</v>
      </c>
      <c r="AA596" s="152">
        <v>8</v>
      </c>
      <c r="AB596" s="1"/>
      <c r="AC596" s="146"/>
    </row>
    <row r="597" spans="26:29" ht="12.75">
      <c r="Z597" s="151">
        <v>39210</v>
      </c>
      <c r="AA597" s="152">
        <v>8</v>
      </c>
      <c r="AB597" s="1"/>
      <c r="AC597" s="146"/>
    </row>
    <row r="598" spans="26:29" ht="12.75">
      <c r="Z598" s="151">
        <v>39211</v>
      </c>
      <c r="AA598" s="152">
        <v>8</v>
      </c>
      <c r="AB598" s="1"/>
      <c r="AC598" s="146"/>
    </row>
    <row r="599" spans="26:29" ht="12.75">
      <c r="Z599" s="151">
        <v>39212</v>
      </c>
      <c r="AA599" s="152">
        <v>8</v>
      </c>
      <c r="AB599" s="1"/>
      <c r="AC599" s="146"/>
    </row>
    <row r="600" spans="26:29" ht="12.75">
      <c r="Z600" s="151">
        <v>39213</v>
      </c>
      <c r="AA600" s="152">
        <v>8</v>
      </c>
      <c r="AB600" s="1"/>
      <c r="AC600" s="146"/>
    </row>
    <row r="601" spans="26:29" ht="12.75">
      <c r="Z601" s="151">
        <v>39216</v>
      </c>
      <c r="AA601" s="152">
        <v>8</v>
      </c>
      <c r="AB601" s="1"/>
      <c r="AC601" s="146"/>
    </row>
    <row r="602" spans="26:29" ht="12.75">
      <c r="Z602" s="151">
        <v>39217</v>
      </c>
      <c r="AA602" s="152">
        <v>8</v>
      </c>
      <c r="AB602" s="1"/>
      <c r="AC602" s="146"/>
    </row>
    <row r="603" spans="26:29" ht="12.75">
      <c r="Z603" s="151">
        <v>39218</v>
      </c>
      <c r="AA603" s="152">
        <v>8</v>
      </c>
      <c r="AB603" s="1"/>
      <c r="AC603" s="146"/>
    </row>
    <row r="604" spans="26:29" ht="12.75">
      <c r="Z604" s="151">
        <v>39219</v>
      </c>
      <c r="AA604" s="152">
        <v>8</v>
      </c>
      <c r="AB604" s="1"/>
      <c r="AC604" s="146"/>
    </row>
    <row r="605" spans="26:29" ht="12.75">
      <c r="Z605" s="151">
        <v>39220</v>
      </c>
      <c r="AA605" s="152">
        <v>8</v>
      </c>
      <c r="AB605" s="1"/>
      <c r="AC605" s="146"/>
    </row>
    <row r="606" spans="26:29" ht="12.75">
      <c r="Z606" s="151">
        <v>39223</v>
      </c>
      <c r="AA606" s="152">
        <v>7.99</v>
      </c>
      <c r="AB606" s="1"/>
      <c r="AC606" s="146"/>
    </row>
    <row r="607" spans="26:29" ht="12.75">
      <c r="Z607" s="151">
        <v>39224</v>
      </c>
      <c r="AA607" s="152">
        <v>8</v>
      </c>
      <c r="AB607" s="1"/>
      <c r="AC607" s="146"/>
    </row>
    <row r="608" spans="26:29" ht="12.75">
      <c r="Z608" s="151">
        <v>39225</v>
      </c>
      <c r="AA608" s="152">
        <v>8</v>
      </c>
      <c r="AB608" s="1"/>
      <c r="AC608" s="146"/>
    </row>
    <row r="609" spans="26:29" ht="12.75">
      <c r="Z609" s="151">
        <v>39226</v>
      </c>
      <c r="AA609" s="152">
        <v>7.99</v>
      </c>
      <c r="AB609" s="1"/>
      <c r="AC609" s="146"/>
    </row>
    <row r="610" spans="26:29" ht="12.75">
      <c r="Z610" s="151">
        <v>39227</v>
      </c>
      <c r="AA610" s="152">
        <v>8</v>
      </c>
      <c r="AB610" s="1"/>
      <c r="AC610" s="146"/>
    </row>
    <row r="611" spans="26:29" ht="12.75">
      <c r="Z611" s="151">
        <v>39231</v>
      </c>
      <c r="AA611" s="152">
        <v>8</v>
      </c>
      <c r="AB611" s="1"/>
      <c r="AC611" s="146"/>
    </row>
    <row r="612" spans="26:29" ht="12.75">
      <c r="Z612" s="151">
        <v>39232</v>
      </c>
      <c r="AA612" s="152">
        <v>8</v>
      </c>
      <c r="AB612" s="1"/>
      <c r="AC612" s="146"/>
    </row>
    <row r="613" spans="26:29" ht="12.75">
      <c r="Z613" s="151">
        <v>39233</v>
      </c>
      <c r="AA613" s="152">
        <v>8</v>
      </c>
      <c r="AB613" s="1"/>
      <c r="AC613" s="146"/>
    </row>
    <row r="614" spans="26:29" ht="12.75">
      <c r="Z614" s="151">
        <v>39234</v>
      </c>
      <c r="AA614" s="152">
        <v>8</v>
      </c>
      <c r="AB614" s="1"/>
      <c r="AC614" s="146"/>
    </row>
    <row r="615" spans="26:29" ht="12.75">
      <c r="Z615" s="151">
        <v>39237</v>
      </c>
      <c r="AA615" s="152">
        <v>8</v>
      </c>
      <c r="AB615" s="1"/>
      <c r="AC615" s="146"/>
    </row>
    <row r="616" spans="26:29" ht="12.75">
      <c r="Z616" s="151">
        <v>39238</v>
      </c>
      <c r="AA616" s="152">
        <v>8</v>
      </c>
      <c r="AB616" s="1"/>
      <c r="AC616" s="146"/>
    </row>
    <row r="617" spans="26:29" ht="12.75">
      <c r="Z617" s="151">
        <v>39239</v>
      </c>
      <c r="AA617" s="152">
        <v>8</v>
      </c>
      <c r="AB617" s="1"/>
      <c r="AC617" s="146"/>
    </row>
    <row r="618" spans="26:29" ht="12.75">
      <c r="Z618" s="151">
        <v>39240</v>
      </c>
      <c r="AA618" s="152">
        <v>8</v>
      </c>
      <c r="AB618" s="1"/>
      <c r="AC618" s="146"/>
    </row>
    <row r="619" spans="26:29" ht="12.75">
      <c r="Z619" s="151">
        <v>39241</v>
      </c>
      <c r="AA619" s="152">
        <v>8</v>
      </c>
      <c r="AB619" s="1"/>
      <c r="AC619" s="146"/>
    </row>
    <row r="620" spans="26:29" ht="12.75">
      <c r="Z620" s="151">
        <v>39244</v>
      </c>
      <c r="AA620" s="152">
        <v>8</v>
      </c>
      <c r="AB620" s="1"/>
      <c r="AC620" s="146"/>
    </row>
    <row r="621" spans="26:29" ht="12.75">
      <c r="Z621" s="151">
        <v>39245</v>
      </c>
      <c r="AA621" s="152">
        <v>8</v>
      </c>
      <c r="AB621" s="1"/>
      <c r="AC621" s="146"/>
    </row>
    <row r="622" spans="26:29" ht="12.75">
      <c r="Z622" s="151">
        <v>39246</v>
      </c>
      <c r="AA622" s="152">
        <v>8</v>
      </c>
      <c r="AB622" s="1"/>
      <c r="AC622" s="146"/>
    </row>
    <row r="623" spans="26:29" ht="12.75">
      <c r="Z623" s="151">
        <v>39247</v>
      </c>
      <c r="AA623" s="152">
        <v>8</v>
      </c>
      <c r="AB623" s="1"/>
      <c r="AC623" s="146"/>
    </row>
    <row r="624" spans="26:29" ht="12.75">
      <c r="Z624" s="151">
        <v>39248</v>
      </c>
      <c r="AA624" s="152">
        <v>8</v>
      </c>
      <c r="AB624" s="1"/>
      <c r="AC624" s="146"/>
    </row>
    <row r="625" spans="26:29" ht="12.75">
      <c r="Z625" s="151">
        <v>39251</v>
      </c>
      <c r="AA625" s="152">
        <v>8</v>
      </c>
      <c r="AB625" s="1"/>
      <c r="AC625" s="146"/>
    </row>
    <row r="626" spans="26:29" ht="12.75">
      <c r="Z626" s="151">
        <v>39252</v>
      </c>
      <c r="AA626" s="152">
        <v>8</v>
      </c>
      <c r="AB626" s="1"/>
      <c r="AC626" s="146"/>
    </row>
    <row r="627" spans="26:29" ht="12.75">
      <c r="Z627" s="151">
        <v>39253</v>
      </c>
      <c r="AA627" s="152">
        <v>8.01</v>
      </c>
      <c r="AB627" s="1"/>
      <c r="AC627" s="146"/>
    </row>
    <row r="628" spans="26:29" ht="12.75">
      <c r="Z628" s="151">
        <v>39254</v>
      </c>
      <c r="AA628" s="152">
        <v>8</v>
      </c>
      <c r="AB628" s="1"/>
      <c r="AC628" s="146"/>
    </row>
    <row r="629" spans="26:29" ht="12.75">
      <c r="Z629" s="151">
        <v>39255</v>
      </c>
      <c r="AA629" s="152">
        <v>8</v>
      </c>
      <c r="AB629" s="1"/>
      <c r="AC629" s="146"/>
    </row>
    <row r="630" spans="26:29" ht="12.75">
      <c r="Z630" s="151">
        <v>39258</v>
      </c>
      <c r="AA630" s="152">
        <v>8</v>
      </c>
      <c r="AB630" s="1"/>
      <c r="AC630" s="146"/>
    </row>
    <row r="631" spans="26:29" ht="12.75">
      <c r="Z631" s="151">
        <v>39259</v>
      </c>
      <c r="AA631" s="152">
        <v>7.79</v>
      </c>
      <c r="AB631" s="1"/>
      <c r="AC631" s="146"/>
    </row>
    <row r="632" spans="26:29" ht="12.75">
      <c r="Z632" s="151">
        <v>39260</v>
      </c>
      <c r="AA632" s="152">
        <v>7.8</v>
      </c>
      <c r="AB632" s="1"/>
      <c r="AC632" s="146"/>
    </row>
    <row r="633" spans="26:29" ht="12.75">
      <c r="Z633" s="151">
        <v>39261</v>
      </c>
      <c r="AA633" s="152">
        <v>7.8</v>
      </c>
      <c r="AB633" s="1"/>
      <c r="AC633" s="146"/>
    </row>
    <row r="634" spans="26:29" ht="12.75">
      <c r="Z634" s="151">
        <v>39262</v>
      </c>
      <c r="AA634" s="152">
        <v>7.8</v>
      </c>
      <c r="AB634" s="1"/>
      <c r="AC634" s="146"/>
    </row>
    <row r="635" spans="26:29" ht="12.75">
      <c r="Z635" s="151">
        <v>39265</v>
      </c>
      <c r="AA635" s="152">
        <v>7.8</v>
      </c>
      <c r="AB635" s="1"/>
      <c r="AC635" s="146"/>
    </row>
    <row r="636" spans="26:29" ht="12.75">
      <c r="Z636" s="151">
        <v>39266</v>
      </c>
      <c r="AA636" s="152">
        <v>7.8</v>
      </c>
      <c r="AB636" s="1"/>
      <c r="AC636" s="146"/>
    </row>
    <row r="637" spans="26:29" ht="12.75">
      <c r="Z637" s="151">
        <v>39267</v>
      </c>
      <c r="AA637" s="152">
        <v>7.76</v>
      </c>
      <c r="AB637" s="1"/>
      <c r="AC637" s="146"/>
    </row>
    <row r="638" spans="26:29" ht="12.75">
      <c r="Z638" s="151">
        <v>39268</v>
      </c>
      <c r="AA638" s="152">
        <v>7.76</v>
      </c>
      <c r="AB638" s="1"/>
      <c r="AC638" s="146"/>
    </row>
    <row r="639" spans="26:29" ht="12.75">
      <c r="Z639" s="151">
        <v>39269</v>
      </c>
      <c r="AA639" s="152">
        <v>7.75</v>
      </c>
      <c r="AB639" s="1"/>
      <c r="AC639" s="146"/>
    </row>
    <row r="640" spans="26:29" ht="12.75">
      <c r="Z640" s="151">
        <v>39272</v>
      </c>
      <c r="AA640" s="152">
        <v>7.75</v>
      </c>
      <c r="AB640" s="1"/>
      <c r="AC640" s="146"/>
    </row>
    <row r="641" spans="26:29" ht="12.75">
      <c r="Z641" s="151">
        <v>39273</v>
      </c>
      <c r="AA641" s="152">
        <v>7.75</v>
      </c>
      <c r="AB641" s="1"/>
      <c r="AC641" s="146"/>
    </row>
    <row r="642" spans="26:29" ht="12.75">
      <c r="Z642" s="151">
        <v>39274</v>
      </c>
      <c r="AA642" s="152">
        <v>7.77</v>
      </c>
      <c r="AB642" s="1"/>
      <c r="AC642" s="146"/>
    </row>
    <row r="643" spans="26:29" ht="12.75">
      <c r="Z643" s="151">
        <v>39275</v>
      </c>
      <c r="AA643" s="152">
        <v>7.76</v>
      </c>
      <c r="AB643" s="1"/>
      <c r="AC643" s="146"/>
    </row>
    <row r="644" spans="26:29" ht="12.75">
      <c r="Z644" s="151">
        <v>39276</v>
      </c>
      <c r="AA644" s="152">
        <v>7.77</v>
      </c>
      <c r="AB644" s="1"/>
      <c r="AC644" s="146"/>
    </row>
    <row r="645" spans="26:29" ht="12.75">
      <c r="Z645" s="151">
        <v>39279</v>
      </c>
      <c r="AA645" s="152">
        <v>7.77</v>
      </c>
      <c r="AB645" s="1"/>
      <c r="AC645" s="146"/>
    </row>
    <row r="646" spans="26:29" ht="12.75">
      <c r="Z646" s="151">
        <v>39280</v>
      </c>
      <c r="AA646" s="152">
        <v>7.75</v>
      </c>
      <c r="AB646" s="1"/>
      <c r="AC646" s="146"/>
    </row>
    <row r="647" spans="26:29" ht="12.75">
      <c r="Z647" s="151">
        <v>39281</v>
      </c>
      <c r="AA647" s="152">
        <v>7.75</v>
      </c>
      <c r="AB647" s="1"/>
      <c r="AC647" s="146"/>
    </row>
    <row r="648" spans="26:29" ht="12.75">
      <c r="Z648" s="151">
        <v>39282</v>
      </c>
      <c r="AA648" s="152">
        <v>7.71</v>
      </c>
      <c r="AB648" s="1"/>
      <c r="AC648" s="146"/>
    </row>
    <row r="649" spans="26:29" ht="12.75">
      <c r="Z649" s="151">
        <v>39283</v>
      </c>
      <c r="AA649" s="152">
        <v>7.68</v>
      </c>
      <c r="AB649" s="1"/>
      <c r="AC649" s="146"/>
    </row>
    <row r="650" spans="26:29" ht="12.75">
      <c r="Z650" s="151">
        <v>39286</v>
      </c>
      <c r="AA650" s="152">
        <v>7.65</v>
      </c>
      <c r="AB650" s="1"/>
      <c r="AC650" s="146"/>
    </row>
    <row r="651" spans="26:29" ht="12.75">
      <c r="Z651" s="151">
        <v>39287</v>
      </c>
      <c r="AA651" s="152">
        <v>7.74</v>
      </c>
      <c r="AB651" s="1"/>
      <c r="AC651" s="146"/>
    </row>
    <row r="652" spans="26:29" ht="12.75">
      <c r="Z652" s="151">
        <v>39288</v>
      </c>
      <c r="AA652" s="152">
        <v>7.71</v>
      </c>
      <c r="AB652" s="1"/>
      <c r="AC652" s="146"/>
    </row>
    <row r="653" spans="26:29" ht="12.75">
      <c r="Z653" s="151">
        <v>39289</v>
      </c>
      <c r="AA653" s="152">
        <v>7.69</v>
      </c>
      <c r="AB653" s="1"/>
      <c r="AC653" s="146"/>
    </row>
    <row r="654" spans="26:29" ht="12.75">
      <c r="Z654" s="151">
        <v>39290</v>
      </c>
      <c r="AA654" s="152">
        <v>7.69</v>
      </c>
      <c r="AB654" s="1"/>
      <c r="AC654" s="146"/>
    </row>
    <row r="655" spans="26:29" ht="12.75">
      <c r="Z655" s="151">
        <v>39293</v>
      </c>
      <c r="AA655" s="152">
        <v>7.72</v>
      </c>
      <c r="AB655" s="1"/>
      <c r="AC655" s="146"/>
    </row>
    <row r="656" spans="26:29" ht="12.75">
      <c r="Z656" s="151">
        <v>39294</v>
      </c>
      <c r="AA656" s="152">
        <v>7.75</v>
      </c>
      <c r="AB656" s="1"/>
      <c r="AC656" s="146"/>
    </row>
    <row r="657" spans="26:29" ht="12.75">
      <c r="Z657" s="151">
        <v>39295</v>
      </c>
      <c r="AA657" s="152">
        <v>7.75</v>
      </c>
      <c r="AB657" s="1"/>
      <c r="AC657" s="146"/>
    </row>
    <row r="658" spans="26:29" ht="12.75">
      <c r="Z658" s="151">
        <v>39296</v>
      </c>
      <c r="AA658" s="152">
        <v>7.75</v>
      </c>
      <c r="AB658" s="1"/>
      <c r="AC658" s="146"/>
    </row>
    <row r="659" spans="26:29" ht="12.75">
      <c r="Z659" s="151">
        <v>39297</v>
      </c>
      <c r="AA659" s="152">
        <v>7.75</v>
      </c>
      <c r="AB659" s="1"/>
      <c r="AC659" s="146"/>
    </row>
    <row r="660" spans="26:29" ht="12.75">
      <c r="Z660" s="151">
        <v>39300</v>
      </c>
      <c r="AA660" s="152">
        <v>7.75</v>
      </c>
      <c r="AB660" s="1"/>
      <c r="AC660" s="146"/>
    </row>
    <row r="661" spans="26:29" ht="12.75">
      <c r="Z661" s="151">
        <v>39301</v>
      </c>
      <c r="AA661" s="152">
        <v>7.76</v>
      </c>
      <c r="AB661" s="1"/>
      <c r="AC661" s="146"/>
    </row>
    <row r="662" spans="26:29" ht="12.75">
      <c r="Z662" s="151">
        <v>39302</v>
      </c>
      <c r="AA662" s="152">
        <v>7.78</v>
      </c>
      <c r="AB662" s="1"/>
      <c r="AC662" s="146"/>
    </row>
    <row r="663" spans="26:29" ht="12.75">
      <c r="Z663" s="151">
        <v>39303</v>
      </c>
      <c r="AA663" s="152">
        <v>7.78</v>
      </c>
      <c r="AB663" s="1"/>
      <c r="AC663" s="146"/>
    </row>
    <row r="664" spans="26:29" ht="12.75">
      <c r="Z664" s="151">
        <v>39304</v>
      </c>
      <c r="AA664" s="152">
        <v>7.81</v>
      </c>
      <c r="AB664" s="1"/>
      <c r="AC664" s="146"/>
    </row>
    <row r="665" spans="26:29" ht="12.75">
      <c r="Z665" s="151">
        <v>39307</v>
      </c>
      <c r="AA665" s="152">
        <v>7.81</v>
      </c>
      <c r="AB665" s="1"/>
      <c r="AC665" s="146"/>
    </row>
    <row r="666" spans="26:29" ht="12.75">
      <c r="Z666" s="151">
        <v>39308</v>
      </c>
      <c r="AA666" s="152">
        <v>7.8</v>
      </c>
      <c r="AB666" s="1"/>
      <c r="AC666" s="146"/>
    </row>
    <row r="667" spans="26:29" ht="12.75">
      <c r="Z667" s="151">
        <v>39309</v>
      </c>
      <c r="AA667" s="152">
        <v>7.8</v>
      </c>
      <c r="AB667" s="1"/>
      <c r="AC667" s="146"/>
    </row>
    <row r="668" spans="26:29" ht="12.75">
      <c r="Z668" s="151">
        <v>39310</v>
      </c>
      <c r="AA668" s="152">
        <v>7.79</v>
      </c>
      <c r="AB668" s="1"/>
      <c r="AC668" s="146"/>
    </row>
    <row r="669" spans="26:29" ht="12.75">
      <c r="Z669" s="151">
        <v>39311</v>
      </c>
      <c r="AA669" s="152">
        <v>7.79</v>
      </c>
      <c r="AB669" s="1"/>
      <c r="AC669" s="146"/>
    </row>
    <row r="670" spans="26:29" ht="12.75">
      <c r="Z670" s="151">
        <v>39315</v>
      </c>
      <c r="AA670" s="152">
        <v>7.8</v>
      </c>
      <c r="AB670" s="1"/>
      <c r="AC670" s="146"/>
    </row>
    <row r="671" spans="26:29" ht="12.75">
      <c r="Z671" s="151">
        <v>39316</v>
      </c>
      <c r="AA671" s="152">
        <v>7.79</v>
      </c>
      <c r="AB671" s="1"/>
      <c r="AC671" s="146"/>
    </row>
    <row r="672" spans="26:29" ht="12.75">
      <c r="Z672" s="151">
        <v>39317</v>
      </c>
      <c r="AA672" s="152">
        <v>7.77</v>
      </c>
      <c r="AB672" s="1"/>
      <c r="AC672" s="146"/>
    </row>
    <row r="673" spans="26:29" ht="12.75">
      <c r="Z673" s="151">
        <v>39318</v>
      </c>
      <c r="AA673" s="152">
        <v>7.78</v>
      </c>
      <c r="AB673" s="1"/>
      <c r="AC673" s="146"/>
    </row>
    <row r="674" spans="26:29" ht="12.75">
      <c r="Z674" s="151">
        <v>39321</v>
      </c>
      <c r="AA674" s="152">
        <v>7.78</v>
      </c>
      <c r="AB674" s="1"/>
      <c r="AC674" s="146"/>
    </row>
    <row r="675" spans="26:29" ht="12.75">
      <c r="Z675" s="151">
        <v>39322</v>
      </c>
      <c r="AA675" s="152">
        <v>7.78</v>
      </c>
      <c r="AB675" s="1"/>
      <c r="AC675" s="146"/>
    </row>
    <row r="676" spans="26:29" ht="12.75">
      <c r="Z676" s="151">
        <v>39323</v>
      </c>
      <c r="AA676" s="152">
        <v>7.77</v>
      </c>
      <c r="AB676" s="1"/>
      <c r="AC676" s="146"/>
    </row>
    <row r="677" spans="26:29" ht="12.75">
      <c r="Z677" s="151">
        <v>39324</v>
      </c>
      <c r="AA677" s="152">
        <v>7.77</v>
      </c>
      <c r="AB677" s="1"/>
      <c r="AC677" s="146"/>
    </row>
    <row r="678" spans="26:29" ht="12.75">
      <c r="Z678" s="151">
        <v>39325</v>
      </c>
      <c r="AA678" s="152">
        <v>7.77</v>
      </c>
      <c r="AB678" s="1"/>
      <c r="AC678" s="146"/>
    </row>
    <row r="679" spans="26:29" ht="12.75">
      <c r="Z679" s="151">
        <v>39328</v>
      </c>
      <c r="AA679" s="152">
        <v>7.77</v>
      </c>
      <c r="AB679" s="1"/>
      <c r="AC679" s="146"/>
    </row>
    <row r="680" spans="26:29" ht="12.75">
      <c r="Z680" s="151">
        <v>39329</v>
      </c>
      <c r="AA680" s="152">
        <v>7.78</v>
      </c>
      <c r="AB680" s="1"/>
      <c r="AC680" s="146"/>
    </row>
    <row r="681" spans="26:29" ht="12.75">
      <c r="Z681" s="151">
        <v>39330</v>
      </c>
      <c r="AA681" s="152">
        <v>7.79</v>
      </c>
      <c r="AB681" s="1"/>
      <c r="AC681" s="146"/>
    </row>
    <row r="682" spans="26:29" ht="12.75">
      <c r="Z682" s="151">
        <v>39331</v>
      </c>
      <c r="AA682" s="152">
        <v>7.78</v>
      </c>
      <c r="AB682" s="1"/>
      <c r="AC682" s="146"/>
    </row>
    <row r="683" spans="26:29" ht="12.75">
      <c r="Z683" s="151">
        <v>39332</v>
      </c>
      <c r="AA683" s="152">
        <v>7.78</v>
      </c>
      <c r="AB683" s="1"/>
      <c r="AC683" s="146"/>
    </row>
    <row r="684" spans="26:29" ht="12.75">
      <c r="Z684" s="151">
        <v>39335</v>
      </c>
      <c r="AA684" s="152">
        <v>7.78</v>
      </c>
      <c r="AB684" s="1"/>
      <c r="AC684" s="146"/>
    </row>
    <row r="685" spans="26:29" ht="12.75">
      <c r="Z685" s="151">
        <v>39336</v>
      </c>
      <c r="AA685" s="152">
        <v>7.78</v>
      </c>
      <c r="AB685" s="1"/>
      <c r="AC685" s="146"/>
    </row>
    <row r="686" spans="26:29" ht="12.75">
      <c r="Z686" s="151">
        <v>39337</v>
      </c>
      <c r="AA686" s="152">
        <v>7.77</v>
      </c>
      <c r="AB686" s="1"/>
      <c r="AC686" s="146"/>
    </row>
    <row r="687" spans="26:29" ht="12.75">
      <c r="Z687" s="151">
        <v>39338</v>
      </c>
      <c r="AA687" s="152">
        <v>7.77</v>
      </c>
      <c r="AB687" s="1"/>
      <c r="AC687" s="146"/>
    </row>
    <row r="688" spans="26:29" ht="12.75">
      <c r="Z688" s="151">
        <v>39339</v>
      </c>
      <c r="AA688" s="152">
        <v>7.75</v>
      </c>
      <c r="AB688" s="1"/>
      <c r="AC688" s="146"/>
    </row>
    <row r="689" spans="26:29" ht="12.75">
      <c r="Z689" s="151">
        <v>39342</v>
      </c>
      <c r="AA689" s="152">
        <v>7.75</v>
      </c>
      <c r="AB689" s="1"/>
      <c r="AC689" s="146"/>
    </row>
    <row r="690" spans="26:29" ht="12.75">
      <c r="Z690" s="151">
        <v>39343</v>
      </c>
      <c r="AA690" s="152">
        <v>7.75</v>
      </c>
      <c r="AB690" s="1"/>
      <c r="AC690" s="146"/>
    </row>
    <row r="691" spans="26:29" ht="12.75">
      <c r="Z691" s="151">
        <v>39344</v>
      </c>
      <c r="AA691" s="152">
        <v>7.73</v>
      </c>
      <c r="AB691" s="1"/>
      <c r="AC691" s="146"/>
    </row>
    <row r="692" spans="26:29" ht="12.75">
      <c r="Z692" s="151">
        <v>39345</v>
      </c>
      <c r="AA692" s="152">
        <v>7.73</v>
      </c>
      <c r="AB692" s="1"/>
      <c r="AC692" s="146"/>
    </row>
    <row r="693" spans="26:29" ht="12.75">
      <c r="Z693" s="151">
        <v>39346</v>
      </c>
      <c r="AA693" s="152">
        <v>7.7</v>
      </c>
      <c r="AB693" s="1"/>
      <c r="AC693" s="146"/>
    </row>
    <row r="694" spans="26:29" ht="12.75">
      <c r="Z694" s="151">
        <v>39349</v>
      </c>
      <c r="AA694" s="152">
        <v>7.6</v>
      </c>
      <c r="AB694" s="1"/>
      <c r="AC694" s="146"/>
    </row>
    <row r="695" spans="26:29" ht="12.75">
      <c r="Z695" s="151">
        <v>39350</v>
      </c>
      <c r="AA695" s="152">
        <v>7.53</v>
      </c>
      <c r="AB695" s="1"/>
      <c r="AC695" s="146"/>
    </row>
    <row r="696" spans="26:29" ht="12.75">
      <c r="Z696" s="151">
        <v>39351</v>
      </c>
      <c r="AA696" s="152">
        <v>7.5</v>
      </c>
      <c r="AB696" s="1"/>
      <c r="AC696" s="146"/>
    </row>
    <row r="697" spans="26:29" ht="12.75">
      <c r="Z697" s="151">
        <v>39352</v>
      </c>
      <c r="AA697" s="152">
        <v>7.51</v>
      </c>
      <c r="AB697" s="1"/>
      <c r="AC697" s="146"/>
    </row>
    <row r="698" spans="26:29" ht="12.75">
      <c r="Z698" s="151">
        <v>39353</v>
      </c>
      <c r="AA698" s="152">
        <v>7.5</v>
      </c>
      <c r="AB698" s="1"/>
      <c r="AC698" s="146"/>
    </row>
    <row r="699" spans="26:29" ht="12.75">
      <c r="Z699" s="151">
        <v>39356</v>
      </c>
      <c r="AA699" s="152">
        <v>7.5</v>
      </c>
      <c r="AB699" s="1"/>
      <c r="AC699" s="146"/>
    </row>
    <row r="700" spans="26:29" ht="12.75">
      <c r="Z700" s="151">
        <v>39357</v>
      </c>
      <c r="AA700" s="152">
        <v>7.5</v>
      </c>
      <c r="AB700" s="1"/>
      <c r="AC700" s="146"/>
    </row>
    <row r="701" spans="26:29" ht="12.75">
      <c r="Z701" s="151">
        <v>39358</v>
      </c>
      <c r="AA701" s="152">
        <v>7.52</v>
      </c>
      <c r="AB701" s="1"/>
      <c r="AC701" s="146"/>
    </row>
    <row r="702" spans="26:29" ht="12.75">
      <c r="Z702" s="151">
        <v>39359</v>
      </c>
      <c r="AA702" s="152">
        <v>7.52</v>
      </c>
      <c r="AB702" s="1"/>
      <c r="AC702" s="146"/>
    </row>
    <row r="703" spans="26:29" ht="12.75">
      <c r="Z703" s="151">
        <v>39360</v>
      </c>
      <c r="AA703" s="152">
        <v>7.52</v>
      </c>
      <c r="AB703" s="1"/>
      <c r="AC703" s="146"/>
    </row>
    <row r="704" spans="26:29" ht="12.75">
      <c r="Z704" s="151">
        <v>39363</v>
      </c>
      <c r="AA704" s="152">
        <v>7.52</v>
      </c>
      <c r="AB704" s="1"/>
      <c r="AC704" s="146"/>
    </row>
    <row r="705" spans="26:29" ht="12.75">
      <c r="Z705" s="151">
        <v>39364</v>
      </c>
      <c r="AA705" s="152">
        <v>7.5</v>
      </c>
      <c r="AB705" s="1"/>
      <c r="AC705" s="146"/>
    </row>
    <row r="706" spans="26:29" ht="12.75">
      <c r="Z706" s="151">
        <v>39365</v>
      </c>
      <c r="AA706" s="152">
        <v>7.5</v>
      </c>
      <c r="AB706" s="1"/>
      <c r="AC706" s="146"/>
    </row>
    <row r="707" spans="26:29" ht="12.75">
      <c r="Z707" s="151">
        <v>39366</v>
      </c>
      <c r="AA707" s="152">
        <v>7.5</v>
      </c>
      <c r="AB707" s="1"/>
      <c r="AC707" s="146"/>
    </row>
    <row r="708" spans="26:29" ht="12.75">
      <c r="Z708" s="151">
        <v>39367</v>
      </c>
      <c r="AA708" s="152">
        <v>7.49</v>
      </c>
      <c r="AB708" s="1"/>
      <c r="AC708" s="146"/>
    </row>
    <row r="709" spans="26:29" ht="12.75">
      <c r="Z709" s="151">
        <v>39370</v>
      </c>
      <c r="AA709" s="152">
        <v>7.5</v>
      </c>
      <c r="AB709" s="1"/>
      <c r="AC709" s="146"/>
    </row>
    <row r="710" spans="26:29" ht="12.75">
      <c r="Z710" s="151">
        <v>39371</v>
      </c>
      <c r="AA710" s="152">
        <v>7.5</v>
      </c>
      <c r="AB710" s="1"/>
      <c r="AC710" s="146"/>
    </row>
    <row r="711" spans="26:29" ht="12.75">
      <c r="Z711" s="151">
        <v>39372</v>
      </c>
      <c r="AA711" s="152">
        <v>7.5</v>
      </c>
      <c r="AB711" s="1"/>
      <c r="AC711" s="146"/>
    </row>
    <row r="712" spans="26:29" ht="12.75">
      <c r="Z712" s="151">
        <v>39373</v>
      </c>
      <c r="AA712" s="152">
        <v>7.5</v>
      </c>
      <c r="AB712" s="1"/>
      <c r="AC712" s="146"/>
    </row>
    <row r="713" spans="26:29" ht="12.75">
      <c r="Z713" s="151">
        <v>39374</v>
      </c>
      <c r="AA713" s="152">
        <v>7.5</v>
      </c>
      <c r="AB713" s="1"/>
      <c r="AC713" s="146"/>
    </row>
    <row r="714" spans="26:29" ht="12.75">
      <c r="Z714" s="151">
        <v>39375</v>
      </c>
      <c r="AA714" s="152">
        <v>7.5</v>
      </c>
      <c r="AB714" s="1"/>
      <c r="AC714" s="146"/>
    </row>
    <row r="715" spans="26:29" ht="12.75">
      <c r="Z715" s="151">
        <v>39379</v>
      </c>
      <c r="AA715" s="152">
        <v>7.48</v>
      </c>
      <c r="AB715" s="1"/>
      <c r="AC715" s="146"/>
    </row>
    <row r="716" spans="26:29" ht="12.75">
      <c r="Z716" s="151">
        <v>39380</v>
      </c>
      <c r="AA716" s="152">
        <v>7.48</v>
      </c>
      <c r="AB716" s="1"/>
      <c r="AC716" s="146"/>
    </row>
    <row r="717" spans="26:29" ht="12.75">
      <c r="Z717" s="151">
        <v>39381</v>
      </c>
      <c r="AA717" s="152">
        <v>7.48</v>
      </c>
      <c r="AB717" s="1"/>
      <c r="AC717" s="146"/>
    </row>
    <row r="718" spans="26:29" ht="12.75">
      <c r="Z718" s="151">
        <v>39382</v>
      </c>
      <c r="AA718" s="152">
        <v>7.49</v>
      </c>
      <c r="AB718" s="1"/>
      <c r="AC718" s="146"/>
    </row>
    <row r="719" spans="26:29" ht="12.75">
      <c r="Z719" s="151">
        <v>39384</v>
      </c>
      <c r="AA719" s="152">
        <v>7.48</v>
      </c>
      <c r="AB719" s="1"/>
      <c r="AC719" s="146"/>
    </row>
    <row r="720" spans="26:29" ht="12.75">
      <c r="Z720" s="151">
        <v>39385</v>
      </c>
      <c r="AA720" s="152">
        <v>7.5</v>
      </c>
      <c r="AB720" s="1"/>
      <c r="AC720" s="146"/>
    </row>
    <row r="721" spans="26:29" ht="12.75">
      <c r="Z721" s="151">
        <v>39386</v>
      </c>
      <c r="AA721" s="152">
        <v>7.5</v>
      </c>
      <c r="AB721" s="1"/>
      <c r="AC721" s="146"/>
    </row>
    <row r="722" spans="26:29" ht="12.75">
      <c r="Z722" s="151">
        <v>39391</v>
      </c>
      <c r="AA722" s="152">
        <v>7.5</v>
      </c>
      <c r="AB722" s="1"/>
      <c r="AC722" s="146"/>
    </row>
    <row r="723" spans="26:29" ht="12.75">
      <c r="Z723" s="151">
        <v>39392</v>
      </c>
      <c r="AA723" s="152">
        <v>7.5</v>
      </c>
      <c r="AB723" s="1"/>
      <c r="AC723" s="146"/>
    </row>
    <row r="724" spans="26:29" ht="12.75">
      <c r="Z724" s="151">
        <v>39393</v>
      </c>
      <c r="AA724" s="152">
        <v>7.5</v>
      </c>
      <c r="AB724" s="1"/>
      <c r="AC724" s="146"/>
    </row>
    <row r="725" spans="26:29" ht="12.75">
      <c r="Z725" s="151">
        <v>39394</v>
      </c>
      <c r="AA725" s="152">
        <v>7.5</v>
      </c>
      <c r="AB725" s="1"/>
      <c r="AC725" s="146"/>
    </row>
    <row r="726" spans="26:29" ht="12.75">
      <c r="Z726" s="151">
        <v>39395</v>
      </c>
      <c r="AA726" s="152">
        <v>7.5</v>
      </c>
      <c r="AB726" s="1"/>
      <c r="AC726" s="146"/>
    </row>
    <row r="727" spans="26:29" ht="12.75">
      <c r="Z727" s="151">
        <v>39398</v>
      </c>
      <c r="AA727" s="152">
        <v>7.5</v>
      </c>
      <c r="AB727" s="1"/>
      <c r="AC727" s="146"/>
    </row>
    <row r="728" spans="26:29" ht="12.75">
      <c r="Z728" s="151">
        <v>39399</v>
      </c>
      <c r="AA728" s="152">
        <v>7.5</v>
      </c>
      <c r="AB728" s="1"/>
      <c r="AC728" s="146"/>
    </row>
    <row r="729" spans="26:29" ht="12.75">
      <c r="Z729" s="151">
        <v>39400</v>
      </c>
      <c r="AA729" s="152">
        <v>7.5</v>
      </c>
      <c r="AB729" s="1"/>
      <c r="AC729" s="146"/>
    </row>
    <row r="730" spans="26:29" ht="12.75">
      <c r="Z730" s="151">
        <v>39401</v>
      </c>
      <c r="AA730" s="152">
        <v>7.5</v>
      </c>
      <c r="AB730" s="1"/>
      <c r="AC730" s="146"/>
    </row>
    <row r="731" spans="26:29" ht="12.75">
      <c r="Z731" s="151">
        <v>39402</v>
      </c>
      <c r="AA731" s="152">
        <v>7.5</v>
      </c>
      <c r="AB731" s="1"/>
      <c r="AC731" s="146"/>
    </row>
    <row r="732" spans="26:29" ht="12.75">
      <c r="Z732" s="151">
        <v>39405</v>
      </c>
      <c r="AA732" s="152">
        <v>7.5</v>
      </c>
      <c r="AB732" s="1"/>
      <c r="AC732" s="146"/>
    </row>
    <row r="733" spans="26:29" ht="12.75">
      <c r="Z733" s="151">
        <v>39406</v>
      </c>
      <c r="AA733" s="152">
        <v>7.5</v>
      </c>
      <c r="AB733" s="1"/>
      <c r="AC733" s="146"/>
    </row>
    <row r="734" spans="26:29" ht="12.75">
      <c r="Z734" s="151">
        <v>39407</v>
      </c>
      <c r="AA734" s="152">
        <v>7.5</v>
      </c>
      <c r="AB734" s="1"/>
      <c r="AC734" s="146"/>
    </row>
    <row r="735" spans="26:29" ht="12.75">
      <c r="Z735" s="151">
        <v>39408</v>
      </c>
      <c r="AA735" s="152">
        <v>7.5</v>
      </c>
      <c r="AB735" s="1"/>
      <c r="AC735" s="146"/>
    </row>
    <row r="736" spans="26:29" ht="12.75">
      <c r="Z736" s="151">
        <v>39409</v>
      </c>
      <c r="AA736" s="152">
        <v>7.5</v>
      </c>
      <c r="AB736" s="1"/>
      <c r="AC736" s="146"/>
    </row>
    <row r="737" spans="26:29" ht="12.75">
      <c r="Z737" s="151">
        <v>39412</v>
      </c>
      <c r="AA737" s="152">
        <v>7.5</v>
      </c>
      <c r="AB737" s="1"/>
      <c r="AC737" s="146"/>
    </row>
    <row r="738" spans="26:29" ht="12.75">
      <c r="Z738" s="151">
        <v>39413</v>
      </c>
      <c r="AA738" s="152">
        <v>7.5</v>
      </c>
      <c r="AB738" s="1"/>
      <c r="AC738" s="146"/>
    </row>
    <row r="739" spans="26:29" ht="12.75">
      <c r="Z739" s="151">
        <v>39414</v>
      </c>
      <c r="AA739" s="152">
        <v>7.5</v>
      </c>
      <c r="AB739" s="1"/>
      <c r="AC739" s="146"/>
    </row>
    <row r="740" spans="26:29" ht="12.75">
      <c r="Z740" s="151">
        <v>39415</v>
      </c>
      <c r="AA740" s="152">
        <v>7.5</v>
      </c>
      <c r="AB740" s="1"/>
      <c r="AC740" s="146"/>
    </row>
    <row r="741" spans="26:29" ht="12.75">
      <c r="Z741" s="151">
        <v>39416</v>
      </c>
      <c r="AA741" s="152">
        <v>7.5</v>
      </c>
      <c r="AB741" s="1"/>
      <c r="AC741" s="146"/>
    </row>
    <row r="742" spans="26:29" ht="12.75">
      <c r="Z742" s="151">
        <v>39419</v>
      </c>
      <c r="AA742" s="152">
        <v>7.51</v>
      </c>
      <c r="AB742" s="1"/>
      <c r="AC742" s="146"/>
    </row>
    <row r="743" spans="26:29" ht="12.75">
      <c r="Z743" s="151">
        <v>39420</v>
      </c>
      <c r="AA743" s="152">
        <v>7.52</v>
      </c>
      <c r="AB743" s="1"/>
      <c r="AC743" s="146"/>
    </row>
    <row r="744" spans="26:29" ht="12.75">
      <c r="Z744" s="151">
        <v>39421</v>
      </c>
      <c r="AA744" s="152">
        <v>7.52</v>
      </c>
      <c r="AB744" s="1"/>
      <c r="AC744" s="146"/>
    </row>
    <row r="745" spans="26:29" ht="12.75">
      <c r="Z745" s="151">
        <v>39422</v>
      </c>
      <c r="AA745" s="152">
        <v>7.52</v>
      </c>
      <c r="AB745" s="1"/>
      <c r="AC745" s="146"/>
    </row>
    <row r="746" spans="26:29" ht="12.75">
      <c r="Z746" s="151">
        <v>39423</v>
      </c>
      <c r="AA746" s="152">
        <v>7.52</v>
      </c>
      <c r="AB746" s="1"/>
      <c r="AC746" s="146"/>
    </row>
    <row r="747" spans="26:29" ht="12.75">
      <c r="Z747" s="151">
        <v>39426</v>
      </c>
      <c r="AA747" s="152">
        <v>7.5</v>
      </c>
      <c r="AB747" s="1"/>
      <c r="AC747" s="146"/>
    </row>
    <row r="748" spans="26:29" ht="12.75">
      <c r="Z748" s="151">
        <v>39427</v>
      </c>
      <c r="AA748" s="152">
        <v>7.5</v>
      </c>
      <c r="AB748" s="1"/>
      <c r="AC748" s="146"/>
    </row>
    <row r="749" spans="26:29" ht="12.75">
      <c r="Z749" s="151">
        <v>39428</v>
      </c>
      <c r="AA749" s="152">
        <v>7.5</v>
      </c>
      <c r="AB749" s="1"/>
      <c r="AC749" s="146"/>
    </row>
    <row r="750" spans="26:29" ht="12.75">
      <c r="Z750" s="151">
        <v>39429</v>
      </c>
      <c r="AA750" s="152">
        <v>7.5</v>
      </c>
      <c r="AB750" s="1"/>
      <c r="AC750" s="146"/>
    </row>
    <row r="751" spans="26:29" ht="12.75">
      <c r="Z751" s="151">
        <v>39430</v>
      </c>
      <c r="AA751" s="152">
        <v>7.5</v>
      </c>
      <c r="AB751" s="1"/>
      <c r="AC751" s="146"/>
    </row>
    <row r="752" spans="26:29" ht="12.75">
      <c r="Z752" s="151">
        <v>39433</v>
      </c>
      <c r="AA752" s="152">
        <v>7.5</v>
      </c>
      <c r="AB752" s="1"/>
      <c r="AC752" s="146"/>
    </row>
    <row r="753" spans="26:29" ht="12.75">
      <c r="Z753" s="151">
        <v>39434</v>
      </c>
      <c r="AA753" s="152">
        <v>7.5</v>
      </c>
      <c r="AB753" s="1"/>
      <c r="AC753" s="146"/>
    </row>
    <row r="754" spans="26:29" ht="12.75">
      <c r="Z754" s="151">
        <v>39435</v>
      </c>
      <c r="AA754" s="152">
        <v>7.51</v>
      </c>
      <c r="AB754" s="1"/>
      <c r="AC754" s="146"/>
    </row>
    <row r="755" spans="26:29" ht="12.75">
      <c r="Z755" s="151">
        <v>39436</v>
      </c>
      <c r="AA755" s="152">
        <v>7.55</v>
      </c>
      <c r="AB755" s="1"/>
      <c r="AC755" s="146"/>
    </row>
    <row r="756" spans="26:29" ht="12.75">
      <c r="Z756" s="151">
        <v>39437</v>
      </c>
      <c r="AA756" s="152">
        <v>7.55</v>
      </c>
      <c r="AB756" s="1"/>
      <c r="AC756" s="146"/>
    </row>
    <row r="757" spans="26:29" ht="12.75">
      <c r="Z757" s="151">
        <v>39438</v>
      </c>
      <c r="AA757" s="152">
        <v>7.55</v>
      </c>
      <c r="AB757" s="1"/>
      <c r="AC757" s="146"/>
    </row>
    <row r="758" spans="26:29" ht="12.75">
      <c r="Z758" s="151">
        <v>39443</v>
      </c>
      <c r="AA758" s="152">
        <v>7.51</v>
      </c>
      <c r="AB758" s="1"/>
      <c r="AC758" s="146"/>
    </row>
    <row r="759" spans="26:29" ht="12.75">
      <c r="Z759" s="151">
        <v>39444</v>
      </c>
      <c r="AA759" s="152">
        <v>7.5</v>
      </c>
      <c r="AB759" s="1"/>
      <c r="AC759" s="146"/>
    </row>
    <row r="760" spans="26:29" ht="12.75">
      <c r="Z760" s="153">
        <v>39445</v>
      </c>
      <c r="AA760" s="154">
        <v>7.5</v>
      </c>
      <c r="AB760" s="1"/>
      <c r="AC760" s="146"/>
    </row>
    <row r="761" spans="26:29" ht="12.75">
      <c r="Z761" s="149">
        <v>39532</v>
      </c>
      <c r="AA761" s="150">
        <v>7.75</v>
      </c>
      <c r="AB761" s="1"/>
      <c r="AC761" s="146"/>
    </row>
    <row r="762" spans="26:29" ht="12.75">
      <c r="Z762" s="151">
        <v>39533</v>
      </c>
      <c r="AA762" s="152">
        <v>7.76</v>
      </c>
      <c r="AB762" s="1"/>
      <c r="AC762" s="146"/>
    </row>
    <row r="763" spans="26:29" ht="12.75">
      <c r="Z763" s="151">
        <v>39534</v>
      </c>
      <c r="AA763" s="152">
        <v>7.77</v>
      </c>
      <c r="AB763" s="1"/>
      <c r="AC763" s="146"/>
    </row>
    <row r="764" spans="26:29" ht="12.75">
      <c r="Z764" s="151">
        <v>39535</v>
      </c>
      <c r="AA764" s="152">
        <v>7.77</v>
      </c>
      <c r="AB764" s="1"/>
      <c r="AC764" s="146"/>
    </row>
    <row r="765" spans="26:29" ht="12.75">
      <c r="Z765" s="151">
        <v>39538</v>
      </c>
      <c r="AA765" s="152">
        <v>7.92</v>
      </c>
      <c r="AB765" s="1"/>
      <c r="AC765" s="146"/>
    </row>
    <row r="766" spans="26:29" ht="12.75">
      <c r="Z766" s="151">
        <v>39539</v>
      </c>
      <c r="AA766" s="152">
        <v>8.16</v>
      </c>
      <c r="AB766" s="1"/>
      <c r="AC766" s="146"/>
    </row>
    <row r="767" spans="26:29" ht="12.75">
      <c r="Z767" s="151">
        <v>39540</v>
      </c>
      <c r="AA767" s="152">
        <v>8.08</v>
      </c>
      <c r="AB767" s="1"/>
      <c r="AC767" s="146"/>
    </row>
    <row r="768" spans="26:29" ht="12.75">
      <c r="Z768" s="151">
        <v>39541</v>
      </c>
      <c r="AA768" s="152">
        <v>8.07</v>
      </c>
      <c r="AB768" s="1"/>
      <c r="AC768" s="146"/>
    </row>
    <row r="769" spans="26:29" ht="12.75">
      <c r="Z769" s="151">
        <v>39542</v>
      </c>
      <c r="AA769" s="152">
        <v>8.04</v>
      </c>
      <c r="AB769" s="1"/>
      <c r="AC769" s="146"/>
    </row>
    <row r="770" spans="26:29" ht="12.75">
      <c r="Z770" s="151">
        <v>39545</v>
      </c>
      <c r="AA770" s="152">
        <v>8.04</v>
      </c>
      <c r="AB770" s="1"/>
      <c r="AC770" s="146"/>
    </row>
    <row r="771" spans="26:29" ht="12.75">
      <c r="Z771" s="151">
        <v>39546</v>
      </c>
      <c r="AA771" s="152">
        <v>8.04</v>
      </c>
      <c r="AB771" s="1"/>
      <c r="AC771" s="146"/>
    </row>
    <row r="772" spans="26:29" ht="12.75">
      <c r="Z772" s="151">
        <v>39547</v>
      </c>
      <c r="AA772" s="152">
        <v>8.01</v>
      </c>
      <c r="AB772" s="1"/>
      <c r="AC772" s="146"/>
    </row>
    <row r="773" spans="26:29" ht="12.75">
      <c r="Z773" s="151">
        <v>39548</v>
      </c>
      <c r="AA773" s="152">
        <v>8.01</v>
      </c>
      <c r="AB773" s="1"/>
      <c r="AC773" s="146"/>
    </row>
    <row r="774" spans="26:29" ht="12.75">
      <c r="Z774" s="151">
        <v>39549</v>
      </c>
      <c r="AA774" s="152">
        <v>8.02</v>
      </c>
      <c r="AB774" s="1"/>
      <c r="AC774" s="146"/>
    </row>
    <row r="775" spans="26:29" ht="12.75">
      <c r="Z775" s="151">
        <v>39552</v>
      </c>
      <c r="AA775" s="152">
        <v>8.03</v>
      </c>
      <c r="AB775" s="1"/>
      <c r="AC775" s="146"/>
    </row>
    <row r="776" spans="26:29" ht="12.75">
      <c r="Z776" s="151">
        <v>39553</v>
      </c>
      <c r="AA776" s="152">
        <v>8.03</v>
      </c>
      <c r="AB776" s="1"/>
      <c r="AC776" s="146"/>
    </row>
    <row r="777" spans="26:29" ht="12.75">
      <c r="Z777" s="151">
        <v>39554</v>
      </c>
      <c r="AA777" s="152">
        <v>8.03</v>
      </c>
      <c r="AB777" s="1"/>
      <c r="AC777" s="146"/>
    </row>
    <row r="778" spans="26:29" ht="12.75">
      <c r="Z778" s="151">
        <v>39555</v>
      </c>
      <c r="AA778" s="152">
        <v>8.03</v>
      </c>
      <c r="AB778" s="1"/>
      <c r="AC778" s="146"/>
    </row>
    <row r="779" spans="26:29" ht="12.75">
      <c r="Z779" s="151">
        <v>39556</v>
      </c>
      <c r="AA779" s="152">
        <v>8.03</v>
      </c>
      <c r="AB779" s="1"/>
      <c r="AC779" s="146"/>
    </row>
    <row r="780" spans="26:29" ht="12.75">
      <c r="Z780" s="151">
        <v>39559</v>
      </c>
      <c r="AA780" s="152">
        <v>8.02</v>
      </c>
      <c r="AB780" s="1"/>
      <c r="AC780" s="146"/>
    </row>
    <row r="781" spans="26:29" ht="12.75">
      <c r="Z781" s="151">
        <v>39560</v>
      </c>
      <c r="AA781" s="152">
        <v>8.03</v>
      </c>
      <c r="AB781" s="1"/>
      <c r="AC781" s="146"/>
    </row>
    <row r="782" spans="26:29" ht="12.75">
      <c r="Z782" s="151">
        <v>39561</v>
      </c>
      <c r="AA782" s="152">
        <v>8.02</v>
      </c>
      <c r="AB782" s="1"/>
      <c r="AC782" s="146"/>
    </row>
    <row r="783" spans="26:29" ht="12.75">
      <c r="Z783" s="151">
        <v>39562</v>
      </c>
      <c r="AA783" s="152">
        <v>8.01</v>
      </c>
      <c r="AB783" s="1"/>
      <c r="AC783" s="146"/>
    </row>
    <row r="784" spans="26:29" ht="12.75">
      <c r="Z784" s="151">
        <v>39563</v>
      </c>
      <c r="AA784" s="152">
        <v>7.99</v>
      </c>
      <c r="AB784" s="1"/>
      <c r="AC784" s="146"/>
    </row>
    <row r="785" spans="26:29" ht="12.75">
      <c r="Z785" s="151">
        <v>39564</v>
      </c>
      <c r="AA785" s="152">
        <v>8</v>
      </c>
      <c r="AB785" s="1"/>
      <c r="AC785" s="146"/>
    </row>
    <row r="786" spans="26:29" ht="12.75">
      <c r="Z786" s="151">
        <v>39566</v>
      </c>
      <c r="AA786" s="152">
        <v>8.01</v>
      </c>
      <c r="AB786" s="1"/>
      <c r="AC786" s="146"/>
    </row>
    <row r="787" spans="26:29" ht="12.75">
      <c r="Z787" s="151">
        <v>39567</v>
      </c>
      <c r="AA787" s="152">
        <v>8.25</v>
      </c>
      <c r="AB787" s="1"/>
      <c r="AC787" s="146"/>
    </row>
    <row r="788" spans="26:29" ht="12.75">
      <c r="Z788" s="151">
        <v>39568</v>
      </c>
      <c r="AA788" s="152">
        <v>8.25</v>
      </c>
      <c r="AB788" s="1"/>
      <c r="AC788" s="146"/>
    </row>
    <row r="789" spans="26:29" ht="12.75">
      <c r="Z789" s="151">
        <v>39573</v>
      </c>
      <c r="AA789" s="152">
        <v>8.3</v>
      </c>
      <c r="AB789" s="1"/>
      <c r="AC789" s="146"/>
    </row>
    <row r="790" spans="26:29" ht="12.75">
      <c r="Z790" s="151">
        <v>39574</v>
      </c>
      <c r="AA790" s="152">
        <v>8.3</v>
      </c>
      <c r="AB790" s="1"/>
      <c r="AC790" s="146"/>
    </row>
    <row r="791" spans="26:29" ht="12.75">
      <c r="Z791" s="151">
        <v>39575</v>
      </c>
      <c r="AA791" s="152">
        <v>8.29</v>
      </c>
      <c r="AB791" s="1"/>
      <c r="AC791" s="146"/>
    </row>
    <row r="792" spans="26:29" ht="12.75">
      <c r="Z792" s="151">
        <v>39576</v>
      </c>
      <c r="AA792" s="152">
        <v>8.29</v>
      </c>
      <c r="AB792" s="1"/>
      <c r="AC792" s="146"/>
    </row>
    <row r="793" spans="26:29" ht="12.75">
      <c r="Z793" s="151">
        <v>39577</v>
      </c>
      <c r="AA793" s="152">
        <v>8.3</v>
      </c>
      <c r="AB793" s="1"/>
      <c r="AC793" s="146"/>
    </row>
    <row r="794" spans="26:29" ht="12.75">
      <c r="Z794" s="151">
        <v>39581</v>
      </c>
      <c r="AA794" s="152">
        <v>8.3</v>
      </c>
      <c r="AB794" s="1"/>
      <c r="AC794" s="146"/>
    </row>
    <row r="795" spans="26:29" ht="12.75">
      <c r="Z795" s="151">
        <v>39582</v>
      </c>
      <c r="AA795" s="152">
        <v>8.32</v>
      </c>
      <c r="AB795" s="1"/>
      <c r="AC795" s="146"/>
    </row>
    <row r="796" spans="26:29" ht="12.75">
      <c r="Z796" s="151">
        <v>39583</v>
      </c>
      <c r="AA796" s="152">
        <v>8.36</v>
      </c>
      <c r="AB796" s="1"/>
      <c r="AC796" s="146"/>
    </row>
    <row r="797" spans="26:29" ht="12.75">
      <c r="Z797" s="151">
        <v>39584</v>
      </c>
      <c r="AA797" s="152">
        <v>8.36</v>
      </c>
      <c r="AB797" s="1"/>
      <c r="AC797" s="146"/>
    </row>
    <row r="798" spans="26:29" ht="12.75">
      <c r="Z798" s="151">
        <v>39587</v>
      </c>
      <c r="AA798" s="152">
        <v>8.37</v>
      </c>
      <c r="AB798" s="1"/>
      <c r="AC798" s="146"/>
    </row>
    <row r="799" spans="26:29" ht="12.75">
      <c r="Z799" s="151">
        <v>39588</v>
      </c>
      <c r="AA799" s="152">
        <v>8.37</v>
      </c>
      <c r="AB799" s="1"/>
      <c r="AC799" s="146"/>
    </row>
    <row r="800" spans="26:29" ht="12.75">
      <c r="Z800" s="151">
        <v>39589</v>
      </c>
      <c r="AA800" s="152">
        <v>8.35</v>
      </c>
      <c r="AB800" s="1"/>
      <c r="AC800" s="146"/>
    </row>
    <row r="801" spans="26:29" ht="12.75">
      <c r="Z801" s="151">
        <v>39590</v>
      </c>
      <c r="AA801" s="152">
        <v>8.34</v>
      </c>
      <c r="AB801" s="1"/>
      <c r="AC801" s="146"/>
    </row>
    <row r="802" spans="26:29" ht="12.75">
      <c r="Z802" s="151">
        <v>39591</v>
      </c>
      <c r="AA802" s="152">
        <v>8.34</v>
      </c>
      <c r="AB802" s="1"/>
      <c r="AC802" s="146"/>
    </row>
    <row r="803" spans="26:29" ht="12.75">
      <c r="Z803" s="151">
        <v>39594</v>
      </c>
      <c r="AA803" s="152">
        <v>8.39</v>
      </c>
      <c r="AB803" s="1"/>
      <c r="AC803" s="146"/>
    </row>
    <row r="804" spans="26:29" ht="12.75">
      <c r="Z804" s="151">
        <v>39595</v>
      </c>
      <c r="AA804" s="152">
        <v>8.52</v>
      </c>
      <c r="AB804" s="1"/>
      <c r="AC804" s="146"/>
    </row>
    <row r="805" spans="26:29" ht="12.75">
      <c r="Z805" s="151">
        <v>39596</v>
      </c>
      <c r="AA805" s="152">
        <v>8.5</v>
      </c>
      <c r="AB805" s="1"/>
      <c r="AC805" s="146"/>
    </row>
    <row r="806" spans="26:29" ht="12.75">
      <c r="Z806" s="151">
        <v>39597</v>
      </c>
      <c r="AA806" s="152">
        <v>8.5</v>
      </c>
      <c r="AB806" s="1"/>
      <c r="AC806" s="146"/>
    </row>
    <row r="807" spans="26:29" ht="12.75">
      <c r="Z807" s="151">
        <v>39598</v>
      </c>
      <c r="AA807" s="152">
        <v>8.51</v>
      </c>
      <c r="AB807" s="1"/>
      <c r="AC807" s="146"/>
    </row>
    <row r="808" spans="26:29" ht="12.75">
      <c r="Z808" s="151">
        <v>39601</v>
      </c>
      <c r="AA808" s="152">
        <v>8.52</v>
      </c>
      <c r="AB808" s="1"/>
      <c r="AC808" s="146"/>
    </row>
    <row r="809" spans="26:29" ht="12.75">
      <c r="Z809" s="151">
        <v>39602</v>
      </c>
      <c r="AA809" s="152">
        <v>8.54</v>
      </c>
      <c r="AB809" s="1"/>
      <c r="AC809" s="146"/>
    </row>
    <row r="810" spans="26:29" ht="12.75">
      <c r="Z810" s="151">
        <v>39603</v>
      </c>
      <c r="AA810" s="152">
        <v>8.53</v>
      </c>
      <c r="AB810" s="1"/>
      <c r="AC810" s="146"/>
    </row>
    <row r="811" spans="26:29" ht="12.75">
      <c r="Z811" s="151">
        <v>39604</v>
      </c>
      <c r="AA811" s="152">
        <v>8.52</v>
      </c>
      <c r="AB811" s="1"/>
      <c r="AC811" s="146"/>
    </row>
    <row r="812" spans="26:29" ht="12.75">
      <c r="Z812" s="151">
        <v>39605</v>
      </c>
      <c r="AA812" s="152">
        <v>8.59</v>
      </c>
      <c r="AB812" s="1"/>
      <c r="AC812" s="146"/>
    </row>
    <row r="813" spans="26:29" ht="12.75">
      <c r="Z813" s="151">
        <v>39608</v>
      </c>
      <c r="AA813" s="152">
        <v>8.67</v>
      </c>
      <c r="AB813" s="1"/>
      <c r="AC813" s="146"/>
    </row>
    <row r="814" spans="26:29" ht="12.75">
      <c r="Z814" s="151">
        <v>39609</v>
      </c>
      <c r="AA814" s="152">
        <v>8.66</v>
      </c>
      <c r="AB814" s="1"/>
      <c r="AC814" s="146"/>
    </row>
    <row r="815" spans="26:29" ht="12.75">
      <c r="Z815" s="151">
        <v>39610</v>
      </c>
      <c r="AA815" s="152">
        <v>8.63</v>
      </c>
      <c r="AB815" s="1"/>
      <c r="AC815" s="146"/>
    </row>
    <row r="816" spans="26:29" ht="12.75">
      <c r="Z816" s="151">
        <v>39611</v>
      </c>
      <c r="AA816" s="152">
        <v>8.61</v>
      </c>
      <c r="AB816" s="1"/>
      <c r="AC816" s="146"/>
    </row>
    <row r="817" spans="26:29" ht="12.75">
      <c r="Z817" s="151">
        <v>39612</v>
      </c>
      <c r="AA817" s="152">
        <v>8.62</v>
      </c>
      <c r="AB817" s="1"/>
      <c r="AC817" s="146"/>
    </row>
    <row r="818" spans="26:29" ht="12.75">
      <c r="Z818" s="151">
        <v>39615</v>
      </c>
      <c r="AA818" s="152">
        <v>8.63</v>
      </c>
      <c r="AB818" s="1"/>
      <c r="AC818" s="146"/>
    </row>
    <row r="819" spans="26:29" ht="12.75">
      <c r="Z819" s="151">
        <v>39616</v>
      </c>
      <c r="AA819" s="152">
        <v>8.66</v>
      </c>
      <c r="AB819" s="1"/>
      <c r="AC819" s="146"/>
    </row>
    <row r="820" spans="26:29" ht="12.75">
      <c r="Z820" s="151">
        <v>39617</v>
      </c>
      <c r="AA820" s="152">
        <v>8.62</v>
      </c>
      <c r="AB820" s="1"/>
      <c r="AC820" s="146"/>
    </row>
    <row r="821" spans="26:29" ht="12.75">
      <c r="Z821" s="151">
        <v>39618</v>
      </c>
      <c r="AA821" s="152">
        <v>8.63</v>
      </c>
      <c r="AB821" s="1"/>
      <c r="AC821" s="146"/>
    </row>
    <row r="822" spans="26:29" ht="12.75">
      <c r="Z822" s="151">
        <v>39619</v>
      </c>
      <c r="AA822" s="152">
        <v>8.63</v>
      </c>
      <c r="AB822" s="1"/>
      <c r="AC822" s="146"/>
    </row>
    <row r="823" spans="26:29" ht="12.75">
      <c r="Z823" s="151">
        <v>39622</v>
      </c>
      <c r="AA823" s="152">
        <v>8.66</v>
      </c>
      <c r="AB823" s="1"/>
      <c r="AC823" s="146"/>
    </row>
    <row r="824" spans="26:29" ht="12.75">
      <c r="Z824" s="151">
        <v>39623</v>
      </c>
      <c r="AA824" s="152">
        <v>8.55</v>
      </c>
      <c r="AB824" s="1"/>
      <c r="AC824" s="146"/>
    </row>
    <row r="825" spans="26:29" ht="12.75">
      <c r="Z825" s="151">
        <v>39624</v>
      </c>
      <c r="AA825" s="152">
        <v>8.52</v>
      </c>
      <c r="AB825" s="1"/>
      <c r="AC825" s="146"/>
    </row>
    <row r="826" spans="26:29" ht="12.75">
      <c r="Z826" s="151">
        <v>39625</v>
      </c>
      <c r="AA826" s="152">
        <v>8.51</v>
      </c>
      <c r="AB826" s="1"/>
      <c r="AC826" s="146"/>
    </row>
    <row r="827" spans="26:29" ht="12.75">
      <c r="Z827" s="151">
        <v>39626</v>
      </c>
      <c r="AA827" s="152">
        <v>8.51</v>
      </c>
      <c r="AB827" s="1"/>
      <c r="AC827" s="146"/>
    </row>
    <row r="828" spans="26:29" ht="12.75">
      <c r="Z828" s="151">
        <v>39629</v>
      </c>
      <c r="AA828" s="152">
        <v>8.51</v>
      </c>
      <c r="AB828" s="1"/>
      <c r="AC828" s="146"/>
    </row>
    <row r="829" spans="26:29" ht="12.75">
      <c r="Z829" s="151">
        <v>39630</v>
      </c>
      <c r="AA829" s="152">
        <v>8.51</v>
      </c>
      <c r="AB829" s="1"/>
      <c r="AC829" s="146"/>
    </row>
    <row r="830" spans="26:29" ht="12.75">
      <c r="Z830" s="151">
        <v>39631</v>
      </c>
      <c r="AA830" s="152">
        <v>8.51</v>
      </c>
      <c r="AB830" s="1"/>
      <c r="AC830" s="146"/>
    </row>
    <row r="831" spans="26:29" ht="12.75">
      <c r="Z831" s="151">
        <v>39632</v>
      </c>
      <c r="AA831" s="152">
        <v>8.51</v>
      </c>
      <c r="AB831" s="1"/>
      <c r="AC831" s="146"/>
    </row>
    <row r="832" spans="26:29" ht="12.75">
      <c r="Z832" s="151">
        <v>39633</v>
      </c>
      <c r="AA832" s="152">
        <v>8.51</v>
      </c>
      <c r="AB832" s="1"/>
      <c r="AC832" s="146"/>
    </row>
    <row r="833" spans="26:29" ht="12.75">
      <c r="Z833" s="151">
        <v>39636</v>
      </c>
      <c r="AA833" s="152">
        <v>8.5</v>
      </c>
      <c r="AB833" s="1"/>
      <c r="AC833" s="146"/>
    </row>
    <row r="834" spans="26:29" ht="12.75">
      <c r="Z834" s="151">
        <v>39637</v>
      </c>
      <c r="AA834" s="152">
        <v>8.5</v>
      </c>
      <c r="AB834" s="1"/>
      <c r="AC834" s="146"/>
    </row>
    <row r="835" spans="26:29" ht="12.75">
      <c r="Z835" s="151">
        <v>39638</v>
      </c>
      <c r="AA835" s="152">
        <v>8.5</v>
      </c>
      <c r="AB835" s="1"/>
      <c r="AC835" s="146"/>
    </row>
    <row r="836" spans="26:29" ht="12.75">
      <c r="Z836" s="151">
        <v>39639</v>
      </c>
      <c r="AA836" s="152">
        <v>8.5</v>
      </c>
      <c r="AB836" s="1"/>
      <c r="AC836" s="146"/>
    </row>
    <row r="837" spans="26:29" ht="12.75">
      <c r="Z837" s="151">
        <v>39640</v>
      </c>
      <c r="AA837" s="152">
        <v>8.49</v>
      </c>
      <c r="AB837" s="1"/>
      <c r="AC837" s="146"/>
    </row>
    <row r="838" spans="26:29" ht="12.75">
      <c r="Z838" s="151">
        <v>39643</v>
      </c>
      <c r="AA838" s="152">
        <v>8.49</v>
      </c>
      <c r="AB838" s="1"/>
      <c r="AC838" s="146"/>
    </row>
    <row r="839" spans="26:29" ht="12.75">
      <c r="Z839" s="151">
        <v>39644</v>
      </c>
      <c r="AA839" s="152">
        <v>8.5</v>
      </c>
      <c r="AB839" s="1"/>
      <c r="AC839" s="146"/>
    </row>
    <row r="840" spans="26:29" ht="12.75">
      <c r="Z840" s="151">
        <v>39645</v>
      </c>
      <c r="AA840" s="152">
        <v>8.5</v>
      </c>
      <c r="AB840" s="1"/>
      <c r="AC840" s="146"/>
    </row>
    <row r="841" spans="26:29" ht="12.75">
      <c r="Z841" s="151">
        <v>39646</v>
      </c>
      <c r="AA841" s="152">
        <v>8.5</v>
      </c>
      <c r="AB841" s="1"/>
      <c r="AC841" s="146"/>
    </row>
    <row r="842" spans="26:29" ht="12.75">
      <c r="Z842" s="151">
        <v>39647</v>
      </c>
      <c r="AA842" s="152">
        <v>8.5</v>
      </c>
      <c r="AB842" s="1"/>
      <c r="AC842" s="146"/>
    </row>
    <row r="843" spans="26:29" ht="12.75">
      <c r="Z843" s="151">
        <v>39650</v>
      </c>
      <c r="AA843" s="152">
        <v>8.5</v>
      </c>
      <c r="AB843" s="1"/>
      <c r="AC843" s="146"/>
    </row>
    <row r="844" spans="26:29" ht="12.75">
      <c r="Z844" s="151">
        <v>39651</v>
      </c>
      <c r="AA844" s="152">
        <v>8.5</v>
      </c>
      <c r="AB844" s="1"/>
      <c r="AC844" s="146"/>
    </row>
    <row r="845" spans="26:29" ht="12.75">
      <c r="Z845" s="151">
        <v>39652</v>
      </c>
      <c r="AA845" s="152">
        <v>8.48</v>
      </c>
      <c r="AB845" s="1"/>
      <c r="AC845" s="146"/>
    </row>
    <row r="846" spans="26:29" ht="12.75">
      <c r="Z846" s="151">
        <v>39653</v>
      </c>
      <c r="AA846" s="152">
        <v>8.49</v>
      </c>
      <c r="AB846" s="1"/>
      <c r="AC846" s="146"/>
    </row>
    <row r="847" spans="26:29" ht="12.75">
      <c r="Z847" s="151">
        <v>39654</v>
      </c>
      <c r="AA847" s="152">
        <v>8.49</v>
      </c>
      <c r="AB847" s="1"/>
      <c r="AC847" s="146"/>
    </row>
    <row r="848" spans="26:29" ht="12.75">
      <c r="Z848" s="151">
        <v>39657</v>
      </c>
      <c r="AA848" s="152">
        <v>8.5</v>
      </c>
      <c r="AB848" s="1"/>
      <c r="AC848" s="146"/>
    </row>
    <row r="849" spans="26:29" ht="12.75">
      <c r="Z849" s="151">
        <v>39658</v>
      </c>
      <c r="AA849" s="152">
        <v>8.5</v>
      </c>
      <c r="AB849" s="1"/>
      <c r="AC849" s="146"/>
    </row>
    <row r="850" spans="26:29" ht="12.75">
      <c r="Z850" s="151">
        <v>39659</v>
      </c>
      <c r="AA850" s="152">
        <v>8.5</v>
      </c>
      <c r="AB850" s="1"/>
      <c r="AC850" s="146"/>
    </row>
    <row r="851" spans="26:29" ht="12.75">
      <c r="Z851" s="151">
        <v>39660</v>
      </c>
      <c r="AA851" s="152">
        <v>8.5</v>
      </c>
      <c r="AB851" s="1"/>
      <c r="AC851" s="146"/>
    </row>
    <row r="852" spans="26:29" ht="12.75">
      <c r="Z852" s="151">
        <v>39661</v>
      </c>
      <c r="AA852" s="152">
        <v>8.5</v>
      </c>
      <c r="AB852" s="1"/>
      <c r="AC852" s="146"/>
    </row>
    <row r="853" spans="26:29" ht="12.75">
      <c r="Z853" s="151">
        <v>39664</v>
      </c>
      <c r="AA853" s="152">
        <v>8.51</v>
      </c>
      <c r="AB853" s="1"/>
      <c r="AC853" s="146"/>
    </row>
    <row r="854" spans="26:29" ht="12.75">
      <c r="Z854" s="151">
        <v>39665</v>
      </c>
      <c r="AA854" s="152">
        <v>8.52</v>
      </c>
      <c r="AB854" s="1"/>
      <c r="AC854" s="146"/>
    </row>
    <row r="855" spans="26:29" ht="12.75">
      <c r="Z855" s="151">
        <v>39666</v>
      </c>
      <c r="AA855" s="152">
        <v>8.54</v>
      </c>
      <c r="AB855" s="1"/>
      <c r="AC855" s="146"/>
    </row>
    <row r="856" spans="26:29" ht="12.75">
      <c r="Z856" s="151">
        <v>39667</v>
      </c>
      <c r="AA856" s="152">
        <v>8.55</v>
      </c>
      <c r="AB856" s="1"/>
      <c r="AC856" s="146"/>
    </row>
    <row r="857" spans="26:29" ht="12.75">
      <c r="Z857" s="151">
        <v>39668</v>
      </c>
      <c r="AA857" s="152">
        <v>8.55</v>
      </c>
      <c r="AB857" s="1"/>
      <c r="AC857" s="146"/>
    </row>
    <row r="858" spans="26:29" ht="12.75">
      <c r="Z858" s="151">
        <v>39671</v>
      </c>
      <c r="AA858" s="152">
        <v>8.55</v>
      </c>
      <c r="AB858" s="1"/>
      <c r="AC858" s="146"/>
    </row>
    <row r="859" spans="26:29" ht="12.75">
      <c r="Z859" s="151">
        <v>39672</v>
      </c>
      <c r="AA859" s="152">
        <v>8.54</v>
      </c>
      <c r="AB859" s="1"/>
      <c r="AC859" s="146"/>
    </row>
    <row r="860" spans="26:29" ht="12.75">
      <c r="Z860" s="151">
        <v>39673</v>
      </c>
      <c r="AA860" s="152">
        <v>8.53</v>
      </c>
      <c r="AB860" s="1"/>
      <c r="AC860" s="146"/>
    </row>
    <row r="861" spans="26:29" ht="12.75">
      <c r="Z861" s="151">
        <v>39674</v>
      </c>
      <c r="AA861" s="152">
        <v>8.54</v>
      </c>
      <c r="AB861" s="1"/>
      <c r="AC861" s="146"/>
    </row>
    <row r="862" spans="26:29" ht="12.75">
      <c r="Z862" s="151">
        <v>39675</v>
      </c>
      <c r="AA862" s="152">
        <v>8.54</v>
      </c>
      <c r="AB862" s="1"/>
      <c r="AC862" s="146"/>
    </row>
    <row r="863" spans="26:29" ht="12.75">
      <c r="Z863" s="151">
        <v>39678</v>
      </c>
      <c r="AA863" s="152">
        <v>8.54</v>
      </c>
      <c r="AB863" s="1"/>
      <c r="AC863" s="146"/>
    </row>
    <row r="864" spans="26:29" ht="12.75">
      <c r="Z864" s="151">
        <v>39679</v>
      </c>
      <c r="AA864" s="152">
        <v>8.55</v>
      </c>
      <c r="AB864" s="1"/>
      <c r="AC864" s="146"/>
    </row>
    <row r="865" spans="26:29" ht="12.75">
      <c r="Z865" s="151">
        <v>39681</v>
      </c>
      <c r="AA865" s="152">
        <v>8.55</v>
      </c>
      <c r="AB865" s="1"/>
      <c r="AC865" s="146"/>
    </row>
    <row r="866" spans="26:29" ht="12.75">
      <c r="Z866" s="151">
        <v>39682</v>
      </c>
      <c r="AA866" s="152">
        <v>8.55</v>
      </c>
      <c r="AB866" s="1"/>
      <c r="AC866" s="146"/>
    </row>
    <row r="867" spans="26:29" ht="12.75">
      <c r="Z867" s="151">
        <v>39685</v>
      </c>
      <c r="AA867" s="152">
        <v>8.55</v>
      </c>
      <c r="AB867" s="1"/>
      <c r="AC867" s="146"/>
    </row>
    <row r="868" spans="26:29" ht="12.75">
      <c r="Z868" s="151">
        <v>39686</v>
      </c>
      <c r="AA868" s="152">
        <v>8.55</v>
      </c>
      <c r="AB868" s="1"/>
      <c r="AC868" s="146"/>
    </row>
    <row r="869" spans="26:29" ht="12.75">
      <c r="Z869" s="151">
        <v>39687</v>
      </c>
      <c r="AA869" s="152">
        <v>8.53</v>
      </c>
      <c r="AB869" s="1"/>
      <c r="AC869" s="146"/>
    </row>
    <row r="870" spans="26:29" ht="12.75">
      <c r="Z870" s="151">
        <v>39688</v>
      </c>
      <c r="AA870" s="152">
        <v>8.51</v>
      </c>
      <c r="AB870" s="1"/>
      <c r="AC870" s="146"/>
    </row>
    <row r="871" spans="26:29" ht="12.75">
      <c r="Z871" s="151">
        <v>39689</v>
      </c>
      <c r="AA871" s="152">
        <v>8.52</v>
      </c>
      <c r="AB871" s="1"/>
      <c r="AC871" s="146"/>
    </row>
    <row r="872" spans="26:29" ht="12.75">
      <c r="Z872" s="151">
        <v>39692</v>
      </c>
      <c r="AA872" s="152">
        <v>8.53</v>
      </c>
      <c r="AB872" s="1"/>
      <c r="AC872" s="146"/>
    </row>
    <row r="873" spans="26:29" ht="12.75">
      <c r="Z873" s="151">
        <v>39693</v>
      </c>
      <c r="AA873" s="152">
        <v>8.53</v>
      </c>
      <c r="AB873" s="1"/>
      <c r="AC873" s="146"/>
    </row>
    <row r="874" spans="26:29" ht="12.75">
      <c r="Z874" s="151">
        <v>39694</v>
      </c>
      <c r="AA874" s="152">
        <v>8.54</v>
      </c>
      <c r="AB874" s="1"/>
      <c r="AC874" s="146"/>
    </row>
    <row r="875" spans="26:29" ht="12.75">
      <c r="Z875" s="151">
        <v>39695</v>
      </c>
      <c r="AA875" s="152">
        <v>8.54</v>
      </c>
      <c r="AB875" s="1"/>
      <c r="AC875" s="146"/>
    </row>
    <row r="876" spans="26:29" ht="12.75">
      <c r="Z876" s="151">
        <v>39696</v>
      </c>
      <c r="AA876" s="152">
        <v>8.55</v>
      </c>
      <c r="AB876" s="1"/>
      <c r="AC876" s="146"/>
    </row>
    <row r="877" spans="26:29" ht="12.75">
      <c r="Z877" s="151">
        <v>39699</v>
      </c>
      <c r="AA877" s="152">
        <v>8.54</v>
      </c>
      <c r="AB877" s="1"/>
      <c r="AC877" s="146"/>
    </row>
    <row r="878" spans="26:29" ht="12.75">
      <c r="Z878" s="151">
        <v>39700</v>
      </c>
      <c r="AA878" s="152">
        <v>8.55</v>
      </c>
      <c r="AB878" s="1"/>
      <c r="AC878" s="146"/>
    </row>
    <row r="879" spans="26:29" ht="12.75">
      <c r="Z879" s="151">
        <v>39701</v>
      </c>
      <c r="AA879" s="152">
        <v>8.55</v>
      </c>
      <c r="AB879" s="1"/>
      <c r="AC879" s="146"/>
    </row>
    <row r="880" spans="26:29" ht="12.75">
      <c r="Z880" s="151">
        <v>39702</v>
      </c>
      <c r="AA880" s="152">
        <v>8.55</v>
      </c>
      <c r="AB880" s="1"/>
      <c r="AC880" s="146"/>
    </row>
    <row r="881" spans="26:29" ht="12.75">
      <c r="Z881" s="151">
        <v>39703</v>
      </c>
      <c r="AA881" s="152">
        <v>8.55</v>
      </c>
      <c r="AB881" s="1"/>
      <c r="AC881" s="146"/>
    </row>
    <row r="882" spans="26:29" ht="12.75">
      <c r="Z882" s="151">
        <v>39706</v>
      </c>
      <c r="AA882" s="152">
        <v>8.55</v>
      </c>
      <c r="AB882" s="1"/>
      <c r="AC882" s="146"/>
    </row>
    <row r="883" spans="26:29" ht="12.75">
      <c r="Z883" s="151">
        <v>39707</v>
      </c>
      <c r="AA883" s="152">
        <v>8.62</v>
      </c>
      <c r="AB883" s="1"/>
      <c r="AC883" s="146"/>
    </row>
    <row r="884" spans="26:29" ht="12.75">
      <c r="Z884" s="151">
        <v>39708</v>
      </c>
      <c r="AA884" s="152">
        <v>8.66</v>
      </c>
      <c r="AB884" s="1"/>
      <c r="AC884" s="146"/>
    </row>
    <row r="885" spans="26:29" ht="12.75">
      <c r="Z885" s="151">
        <v>39709</v>
      </c>
      <c r="AA885" s="152">
        <v>8.68</v>
      </c>
      <c r="AB885" s="1"/>
      <c r="AC885" s="146"/>
    </row>
    <row r="886" spans="26:29" ht="12.75">
      <c r="Z886" s="151">
        <v>39710</v>
      </c>
      <c r="AA886" s="152">
        <v>8.68</v>
      </c>
      <c r="AB886" s="1"/>
      <c r="AC886" s="146"/>
    </row>
    <row r="887" spans="26:29" ht="12.75">
      <c r="Z887" s="151">
        <v>39713</v>
      </c>
      <c r="AA887" s="152">
        <v>8.65</v>
      </c>
      <c r="AB887" s="1"/>
      <c r="AC887" s="146"/>
    </row>
    <row r="888" spans="26:29" ht="12.75">
      <c r="Z888" s="151">
        <v>39714</v>
      </c>
      <c r="AA888" s="152">
        <v>8.64</v>
      </c>
      <c r="AB888" s="1"/>
      <c r="AC888" s="146"/>
    </row>
    <row r="889" spans="26:29" ht="12.75">
      <c r="Z889" s="151">
        <v>39715</v>
      </c>
      <c r="AA889" s="152">
        <v>8.59</v>
      </c>
      <c r="AB889" s="1"/>
      <c r="AC889" s="146"/>
    </row>
    <row r="890" spans="26:29" ht="12.75">
      <c r="Z890" s="151">
        <v>39716</v>
      </c>
      <c r="AA890" s="152">
        <v>8.6</v>
      </c>
      <c r="AB890" s="1"/>
      <c r="AC890" s="146"/>
    </row>
    <row r="891" spans="26:29" ht="12.75">
      <c r="Z891" s="151">
        <v>39717</v>
      </c>
      <c r="AA891" s="152">
        <v>8.61</v>
      </c>
      <c r="AB891" s="1"/>
      <c r="AC891" s="146"/>
    </row>
    <row r="892" spans="26:29" ht="12.75">
      <c r="Z892" s="151">
        <v>39720</v>
      </c>
      <c r="AA892" s="152">
        <v>8.63</v>
      </c>
      <c r="AB892" s="1"/>
      <c r="AC892" s="146"/>
    </row>
    <row r="893" spans="26:29" ht="12.75">
      <c r="Z893" s="151">
        <v>39721</v>
      </c>
      <c r="AA893" s="152">
        <v>8.71</v>
      </c>
      <c r="AB893" s="1"/>
      <c r="AC893" s="146"/>
    </row>
    <row r="894" spans="26:29" ht="12.75">
      <c r="Z894" s="151">
        <v>39722</v>
      </c>
      <c r="AA894" s="152">
        <v>8.69</v>
      </c>
      <c r="AB894" s="1"/>
      <c r="AC894" s="146"/>
    </row>
    <row r="895" spans="26:29" ht="12.75">
      <c r="Z895" s="151">
        <v>39723</v>
      </c>
      <c r="AA895" s="152">
        <v>8.69</v>
      </c>
      <c r="AB895" s="1"/>
      <c r="AC895" s="146"/>
    </row>
    <row r="896" spans="26:29" ht="12.75">
      <c r="Z896" s="151">
        <v>39724</v>
      </c>
      <c r="AA896" s="152">
        <v>8.71</v>
      </c>
      <c r="AB896" s="1"/>
      <c r="AC896" s="146"/>
    </row>
    <row r="897" spans="26:29" ht="12.75">
      <c r="Z897" s="151">
        <v>39727</v>
      </c>
      <c r="AA897" s="152">
        <v>8.72</v>
      </c>
      <c r="AB897" s="1"/>
      <c r="AC897" s="146"/>
    </row>
    <row r="898" spans="26:29" ht="12.75">
      <c r="Z898" s="151">
        <v>39728</v>
      </c>
      <c r="AA898" s="152">
        <v>8.75</v>
      </c>
      <c r="AB898" s="1"/>
      <c r="AC898" s="146"/>
    </row>
    <row r="899" spans="26:29" ht="12.75">
      <c r="Z899" s="151">
        <v>39729</v>
      </c>
      <c r="AA899" s="152">
        <v>8.73</v>
      </c>
      <c r="AB899" s="1"/>
      <c r="AC899" s="146"/>
    </row>
    <row r="900" spans="26:29" ht="12.75">
      <c r="Z900" s="151">
        <v>39730</v>
      </c>
      <c r="AA900" s="152">
        <v>8.73</v>
      </c>
      <c r="AB900" s="1"/>
      <c r="AC900" s="146"/>
    </row>
    <row r="901" spans="26:29" ht="12.75">
      <c r="Z901" s="151">
        <v>39731</v>
      </c>
      <c r="AA901" s="152">
        <v>8.77</v>
      </c>
      <c r="AB901" s="1"/>
      <c r="AC901" s="146"/>
    </row>
    <row r="902" spans="26:29" ht="12.75">
      <c r="Z902" s="151">
        <v>39734</v>
      </c>
      <c r="AA902" s="152">
        <v>8.81</v>
      </c>
      <c r="AB902" s="1"/>
      <c r="AC902" s="146"/>
    </row>
    <row r="903" spans="26:29" ht="12.75">
      <c r="Z903" s="151">
        <v>39735</v>
      </c>
      <c r="AA903" s="152">
        <v>8.75</v>
      </c>
      <c r="AB903" s="1"/>
      <c r="AC903" s="146"/>
    </row>
    <row r="904" spans="26:29" ht="12.75">
      <c r="Z904" s="151">
        <v>39736</v>
      </c>
      <c r="AA904" s="152">
        <v>8.76</v>
      </c>
      <c r="AB904" s="1"/>
      <c r="AC904" s="146"/>
    </row>
    <row r="905" spans="26:29" ht="12.75">
      <c r="Z905" s="151">
        <v>39737</v>
      </c>
      <c r="AA905" s="152">
        <v>8.78</v>
      </c>
      <c r="AB905" s="1"/>
      <c r="AC905" s="146"/>
    </row>
    <row r="906" spans="26:29" ht="12.75">
      <c r="Z906" s="151">
        <v>39738</v>
      </c>
      <c r="AA906" s="152">
        <v>8.79</v>
      </c>
      <c r="AB906" s="1"/>
      <c r="AC906" s="146"/>
    </row>
    <row r="907" spans="26:29" ht="12.75">
      <c r="Z907" s="151">
        <v>39739</v>
      </c>
      <c r="AA907" s="152">
        <v>8.77</v>
      </c>
      <c r="AB907" s="1"/>
      <c r="AC907" s="146"/>
    </row>
    <row r="908" spans="26:29" ht="12.75">
      <c r="Z908" s="151">
        <v>39741</v>
      </c>
      <c r="AA908" s="152">
        <v>8.79</v>
      </c>
      <c r="AB908" s="1"/>
      <c r="AC908" s="146"/>
    </row>
    <row r="909" spans="26:29" ht="12.75">
      <c r="Z909" s="151">
        <v>39742</v>
      </c>
      <c r="AA909" s="152">
        <v>8.79</v>
      </c>
      <c r="AB909" s="1"/>
      <c r="AC909" s="146"/>
    </row>
    <row r="910" spans="26:29" ht="12.75">
      <c r="Z910" s="151">
        <v>39743</v>
      </c>
      <c r="AA910" s="152">
        <v>8.83</v>
      </c>
      <c r="AB910" s="1"/>
      <c r="AC910" s="146"/>
    </row>
    <row r="911" spans="26:29" ht="12.75">
      <c r="Z911" s="151">
        <v>39748</v>
      </c>
      <c r="AA911" s="152">
        <v>12.07</v>
      </c>
      <c r="AB911" s="1"/>
      <c r="AC911" s="146"/>
    </row>
    <row r="912" spans="26:29" ht="12.75">
      <c r="Z912" s="151">
        <v>39749</v>
      </c>
      <c r="AA912" s="152">
        <v>11.93</v>
      </c>
      <c r="AB912" s="1"/>
      <c r="AC912" s="146"/>
    </row>
    <row r="913" spans="26:29" ht="12.75">
      <c r="Z913" s="151">
        <v>39750</v>
      </c>
      <c r="AA913" s="152">
        <v>11.91</v>
      </c>
      <c r="AB913" s="1"/>
      <c r="AC913" s="146"/>
    </row>
    <row r="914" spans="26:29" ht="12.75">
      <c r="Z914" s="151">
        <v>39751</v>
      </c>
      <c r="AA914" s="152">
        <v>11.86</v>
      </c>
      <c r="AB914" s="1"/>
      <c r="AC914" s="146"/>
    </row>
    <row r="915" spans="26:29" ht="12.75">
      <c r="Z915" s="151">
        <v>39752</v>
      </c>
      <c r="AA915" s="152">
        <v>11.79</v>
      </c>
      <c r="AB915" s="1"/>
      <c r="AC915" s="146"/>
    </row>
    <row r="916" spans="26:29" ht="12.75">
      <c r="Z916" s="151">
        <v>39755</v>
      </c>
      <c r="AA916" s="152">
        <v>11.76</v>
      </c>
      <c r="AB916" s="1"/>
      <c r="AC916" s="146"/>
    </row>
    <row r="917" spans="26:29" ht="12.75">
      <c r="Z917" s="151">
        <v>39756</v>
      </c>
      <c r="AA917" s="152">
        <v>11.71</v>
      </c>
      <c r="AB917" s="1"/>
      <c r="AC917" s="146"/>
    </row>
    <row r="918" spans="26:29" ht="12.75">
      <c r="Z918" s="151">
        <v>39757</v>
      </c>
      <c r="AA918" s="152">
        <v>11.68</v>
      </c>
      <c r="AB918" s="1"/>
      <c r="AC918" s="146"/>
    </row>
    <row r="919" spans="26:29" ht="12.75">
      <c r="Z919" s="151">
        <v>39758</v>
      </c>
      <c r="AA919" s="152">
        <v>11.66</v>
      </c>
      <c r="AB919" s="1"/>
      <c r="AC919" s="146"/>
    </row>
    <row r="920" spans="26:29" ht="12.75">
      <c r="Z920" s="151">
        <v>39759</v>
      </c>
      <c r="AA920" s="152">
        <v>11.66</v>
      </c>
      <c r="AB920" s="1"/>
      <c r="AC920" s="146"/>
    </row>
    <row r="921" spans="26:29" ht="12.75">
      <c r="Z921" s="151">
        <v>39762</v>
      </c>
      <c r="AA921" s="152">
        <v>11.64</v>
      </c>
      <c r="AB921" s="1"/>
      <c r="AC921" s="146"/>
    </row>
    <row r="922" spans="26:29" ht="12.75">
      <c r="Z922" s="151">
        <v>39763</v>
      </c>
      <c r="AA922" s="152">
        <v>11.64</v>
      </c>
      <c r="AB922" s="1"/>
      <c r="AC922" s="146"/>
    </row>
    <row r="923" spans="26:29" ht="12.75">
      <c r="Z923" s="151">
        <v>39764</v>
      </c>
      <c r="AA923" s="152">
        <v>11.64</v>
      </c>
      <c r="AB923" s="1"/>
      <c r="AC923" s="146"/>
    </row>
    <row r="924" spans="26:29" ht="12.75">
      <c r="Z924" s="151">
        <v>39765</v>
      </c>
      <c r="AA924" s="152">
        <v>11.63</v>
      </c>
      <c r="AB924" s="1"/>
      <c r="AC924" s="146"/>
    </row>
    <row r="925" spans="26:29" ht="12.75">
      <c r="Z925" s="151">
        <v>39766</v>
      </c>
      <c r="AA925" s="152">
        <v>11.64</v>
      </c>
      <c r="AB925" s="1"/>
      <c r="AC925" s="146"/>
    </row>
    <row r="926" spans="26:29" ht="12.75">
      <c r="Z926" s="151">
        <v>39769</v>
      </c>
      <c r="AA926" s="152">
        <v>11.63</v>
      </c>
      <c r="AB926" s="1"/>
      <c r="AC926" s="146"/>
    </row>
    <row r="927" spans="26:29" ht="12.75">
      <c r="Z927" s="151">
        <v>39770</v>
      </c>
      <c r="AA927" s="152">
        <v>11.64</v>
      </c>
      <c r="AB927" s="1"/>
      <c r="AC927" s="146"/>
    </row>
    <row r="928" spans="26:29" ht="12.75">
      <c r="Z928" s="151">
        <v>39771</v>
      </c>
      <c r="AA928" s="152">
        <v>11.62</v>
      </c>
      <c r="AB928" s="1"/>
      <c r="AC928" s="146"/>
    </row>
    <row r="929" spans="26:29" ht="12.75">
      <c r="Z929" s="151">
        <v>39772</v>
      </c>
      <c r="AA929" s="152">
        <v>11.63</v>
      </c>
      <c r="AB929" s="1"/>
      <c r="AC929" s="146"/>
    </row>
    <row r="930" spans="26:29" ht="12.75">
      <c r="Z930" s="151">
        <v>39773</v>
      </c>
      <c r="AA930" s="152">
        <v>11.61</v>
      </c>
      <c r="AB930" s="1"/>
      <c r="AC930" s="146"/>
    </row>
    <row r="931" spans="26:29" ht="12.75">
      <c r="Z931" s="151">
        <v>39776</v>
      </c>
      <c r="AA931" s="152">
        <v>11.63</v>
      </c>
      <c r="AB931" s="1"/>
      <c r="AC931" s="146"/>
    </row>
    <row r="932" spans="26:29" ht="12.75">
      <c r="Z932" s="151">
        <v>39777</v>
      </c>
      <c r="AA932" s="152">
        <v>11.1</v>
      </c>
      <c r="AB932" s="1"/>
      <c r="AC932" s="146"/>
    </row>
    <row r="933" spans="26:29" ht="12.75">
      <c r="Z933" s="151">
        <v>39778</v>
      </c>
      <c r="AA933" s="152">
        <v>11.09</v>
      </c>
      <c r="AB933" s="1"/>
      <c r="AC933" s="146"/>
    </row>
    <row r="934" spans="26:29" ht="12.75">
      <c r="Z934" s="151">
        <v>39779</v>
      </c>
      <c r="AA934" s="152">
        <v>11.08</v>
      </c>
      <c r="AB934" s="1"/>
      <c r="AC934" s="146"/>
    </row>
    <row r="935" spans="26:29" ht="12.75">
      <c r="Z935" s="151">
        <v>39780</v>
      </c>
      <c r="AA935" s="152">
        <v>11.08</v>
      </c>
      <c r="AB935" s="1"/>
      <c r="AC935" s="146"/>
    </row>
    <row r="936" spans="26:29" ht="12.75">
      <c r="Z936" s="151">
        <v>39783</v>
      </c>
      <c r="AA936" s="152">
        <v>11.07</v>
      </c>
      <c r="AB936" s="1"/>
      <c r="AC936" s="146"/>
    </row>
    <row r="937" spans="26:29" ht="12.75">
      <c r="Z937" s="151">
        <v>39784</v>
      </c>
      <c r="AA937" s="152">
        <v>11.05</v>
      </c>
      <c r="AB937" s="1"/>
      <c r="AC937" s="146"/>
    </row>
    <row r="938" spans="26:29" ht="12.75">
      <c r="Z938" s="151">
        <v>39785</v>
      </c>
      <c r="AA938" s="152">
        <v>11.04</v>
      </c>
      <c r="AB938" s="1"/>
      <c r="AC938" s="146"/>
    </row>
    <row r="939" spans="26:29" ht="12.75">
      <c r="Z939" s="151">
        <v>39786</v>
      </c>
      <c r="AA939" s="152">
        <v>11.03</v>
      </c>
      <c r="AB939" s="1"/>
      <c r="AC939" s="146"/>
    </row>
    <row r="940" spans="26:29" ht="12.75">
      <c r="Z940" s="151">
        <v>39787</v>
      </c>
      <c r="AA940" s="152">
        <v>11.01</v>
      </c>
      <c r="AB940" s="1"/>
      <c r="AC940" s="146"/>
    </row>
    <row r="941" spans="26:29" ht="12.75">
      <c r="Z941" s="151">
        <v>39790</v>
      </c>
      <c r="AA941" s="152">
        <v>11.01</v>
      </c>
      <c r="AB941" s="1"/>
      <c r="AC941" s="146"/>
    </row>
    <row r="942" spans="26:29" ht="12.75">
      <c r="Z942" s="151">
        <v>39791</v>
      </c>
      <c r="AA942" s="152">
        <v>10.53</v>
      </c>
      <c r="AB942" s="1"/>
      <c r="AC942" s="146"/>
    </row>
    <row r="943" spans="26:29" ht="12.75">
      <c r="Z943" s="151">
        <v>39792</v>
      </c>
      <c r="AA943" s="152">
        <v>10.51</v>
      </c>
      <c r="AB943" s="1"/>
      <c r="AC943" s="146"/>
    </row>
    <row r="944" spans="26:29" ht="12.75">
      <c r="Z944" s="151">
        <v>39793</v>
      </c>
      <c r="AA944" s="152">
        <v>10.51</v>
      </c>
      <c r="AB944" s="1"/>
      <c r="AC944" s="146"/>
    </row>
    <row r="945" spans="26:29" ht="12.75">
      <c r="Z945" s="151">
        <v>39794</v>
      </c>
      <c r="AA945" s="152">
        <v>10.51</v>
      </c>
      <c r="AB945" s="1"/>
      <c r="AC945" s="146"/>
    </row>
    <row r="946" spans="26:29" ht="12.75">
      <c r="Z946" s="151">
        <v>39797</v>
      </c>
      <c r="AA946" s="152">
        <v>10.51</v>
      </c>
      <c r="AB946" s="1"/>
      <c r="AC946" s="146"/>
    </row>
    <row r="947" spans="26:29" ht="12.75">
      <c r="Z947" s="151">
        <v>39798</v>
      </c>
      <c r="AA947" s="152">
        <v>10.51</v>
      </c>
      <c r="AB947" s="1"/>
      <c r="AC947" s="146"/>
    </row>
    <row r="948" spans="26:29" ht="12.75">
      <c r="Z948" s="151">
        <v>39799</v>
      </c>
      <c r="AA948" s="152">
        <v>10.51</v>
      </c>
      <c r="AB948" s="1"/>
      <c r="AC948" s="146"/>
    </row>
    <row r="949" spans="26:29" ht="12.75">
      <c r="Z949" s="151">
        <v>39800</v>
      </c>
      <c r="AA949" s="152">
        <v>10.5</v>
      </c>
      <c r="AB949" s="1"/>
      <c r="AC949" s="146"/>
    </row>
    <row r="950" spans="26:29" ht="12.75">
      <c r="Z950" s="151">
        <v>39801</v>
      </c>
      <c r="AA950" s="152">
        <v>10.5</v>
      </c>
      <c r="AB950" s="1"/>
      <c r="AC950" s="146"/>
    </row>
    <row r="951" spans="26:29" ht="12.75">
      <c r="Z951" s="151">
        <v>39802</v>
      </c>
      <c r="AA951" s="152">
        <v>10.5</v>
      </c>
      <c r="AB951" s="1"/>
      <c r="AC951" s="146"/>
    </row>
    <row r="952" spans="26:29" ht="12.75">
      <c r="Z952" s="151">
        <v>39804</v>
      </c>
      <c r="AA952" s="152">
        <v>10.5</v>
      </c>
      <c r="AB952" s="1"/>
      <c r="AC952" s="146"/>
    </row>
    <row r="953" spans="26:29" ht="12.75">
      <c r="Z953" s="151">
        <v>39805</v>
      </c>
      <c r="AA953" s="152">
        <v>10</v>
      </c>
      <c r="AB953" s="1"/>
      <c r="AC953" s="146"/>
    </row>
    <row r="954" spans="26:29" ht="12.75">
      <c r="Z954" s="151">
        <v>39811</v>
      </c>
      <c r="AA954" s="152">
        <v>10</v>
      </c>
      <c r="AB954" s="1"/>
      <c r="AC954" s="146"/>
    </row>
    <row r="955" spans="26:29" ht="12.75">
      <c r="Z955" s="151">
        <v>39812</v>
      </c>
      <c r="AA955" s="152">
        <v>10</v>
      </c>
      <c r="AB955" s="1"/>
      <c r="AC955" s="146"/>
    </row>
    <row r="956" spans="26:29" ht="12.75">
      <c r="Z956" s="153">
        <v>39813</v>
      </c>
      <c r="AA956" s="154">
        <v>10</v>
      </c>
      <c r="AB956" s="1"/>
      <c r="AC956" s="146"/>
    </row>
    <row r="957" spans="26:29" ht="12.75">
      <c r="Z957" s="149">
        <v>39818</v>
      </c>
      <c r="AA957" s="150">
        <v>10</v>
      </c>
      <c r="AB957" s="1"/>
      <c r="AC957" s="146"/>
    </row>
    <row r="958" spans="26:29" ht="12.75">
      <c r="Z958" s="151">
        <v>39819</v>
      </c>
      <c r="AA958" s="152">
        <v>10</v>
      </c>
      <c r="AB958" s="1"/>
      <c r="AC958" s="146"/>
    </row>
    <row r="959" spans="26:29" ht="12.75">
      <c r="Z959" s="151">
        <v>39820</v>
      </c>
      <c r="AA959" s="152">
        <v>10</v>
      </c>
      <c r="AB959" s="1"/>
      <c r="AC959" s="146"/>
    </row>
    <row r="960" spans="26:29" ht="12.75">
      <c r="Z960" s="151">
        <v>39821</v>
      </c>
      <c r="AA960" s="152">
        <v>9.99</v>
      </c>
      <c r="AB960" s="1"/>
      <c r="AC960" s="146"/>
    </row>
    <row r="961" spans="26:29" ht="12.75">
      <c r="Z961" s="151">
        <v>39822</v>
      </c>
      <c r="AA961" s="152">
        <v>10</v>
      </c>
      <c r="AB961" s="1"/>
      <c r="AC961" s="146"/>
    </row>
    <row r="962" spans="26:29" ht="12.75">
      <c r="Z962" s="151">
        <v>39825</v>
      </c>
      <c r="AA962" s="152">
        <v>9.99</v>
      </c>
      <c r="AB962" s="1"/>
      <c r="AC962" s="146"/>
    </row>
    <row r="963" spans="26:29" ht="12.75">
      <c r="Z963" s="151">
        <v>39826</v>
      </c>
      <c r="AA963" s="152">
        <v>9.99</v>
      </c>
      <c r="AB963" s="1"/>
      <c r="AC963" s="146"/>
    </row>
    <row r="964" spans="26:29" ht="12.75">
      <c r="Z964" s="151">
        <v>39827</v>
      </c>
      <c r="AA964" s="152">
        <v>9.98</v>
      </c>
      <c r="AB964" s="1"/>
      <c r="AC964" s="146"/>
    </row>
    <row r="965" spans="26:29" ht="12.75">
      <c r="Z965" s="151">
        <v>39828</v>
      </c>
      <c r="AA965" s="152">
        <v>9.97</v>
      </c>
      <c r="AB965" s="1"/>
      <c r="AC965" s="146"/>
    </row>
    <row r="966" spans="26:29" ht="12.75">
      <c r="Z966" s="151">
        <v>39829</v>
      </c>
      <c r="AA966" s="152">
        <v>9.98</v>
      </c>
      <c r="AB966" s="1"/>
      <c r="AC966" s="146"/>
    </row>
    <row r="967" spans="26:29" ht="12.75">
      <c r="Z967" s="151">
        <v>39832</v>
      </c>
      <c r="AA967" s="152">
        <v>9.94</v>
      </c>
      <c r="AB967" s="1"/>
      <c r="AC967" s="146"/>
    </row>
    <row r="968" spans="26:29" ht="12.75">
      <c r="Z968" s="151">
        <v>39833</v>
      </c>
      <c r="AA968" s="152">
        <v>9.5</v>
      </c>
      <c r="AB968" s="1"/>
      <c r="AC968" s="146"/>
    </row>
    <row r="969" spans="26:29" ht="12.75">
      <c r="Z969" s="151">
        <v>39834</v>
      </c>
      <c r="AA969" s="152">
        <v>9.5</v>
      </c>
      <c r="AB969" s="1"/>
      <c r="AC969" s="146"/>
    </row>
    <row r="970" spans="26:29" ht="12.75">
      <c r="Z970" s="151">
        <v>39835</v>
      </c>
      <c r="AA970" s="152">
        <v>9.5</v>
      </c>
      <c r="AB970" s="1"/>
      <c r="AC970" s="146"/>
    </row>
    <row r="971" spans="26:29" ht="12.75">
      <c r="Z971" s="151">
        <v>39836</v>
      </c>
      <c r="AA971" s="152">
        <v>9.5</v>
      </c>
      <c r="AB971" s="1"/>
      <c r="AC971" s="146"/>
    </row>
    <row r="972" spans="26:29" ht="12.75">
      <c r="Z972" s="151">
        <v>39839</v>
      </c>
      <c r="AA972" s="152">
        <v>9.5</v>
      </c>
      <c r="AB972" s="1"/>
      <c r="AC972" s="146"/>
    </row>
    <row r="973" spans="26:29" ht="12.75">
      <c r="Z973" s="151">
        <v>39840</v>
      </c>
      <c r="AA973" s="152">
        <v>9.5</v>
      </c>
      <c r="AB973" s="1"/>
      <c r="AC973" s="146"/>
    </row>
    <row r="974" spans="26:29" ht="12.75">
      <c r="Z974" s="151">
        <v>39841</v>
      </c>
      <c r="AA974" s="152">
        <v>9.5</v>
      </c>
      <c r="AB974" s="1"/>
      <c r="AC974" s="146"/>
    </row>
    <row r="975" spans="26:29" ht="12.75">
      <c r="Z975" s="151">
        <v>39842</v>
      </c>
      <c r="AA975" s="152">
        <v>9.5</v>
      </c>
      <c r="AB975" s="1"/>
      <c r="AC975" s="146"/>
    </row>
    <row r="976" spans="26:29" ht="12.75">
      <c r="Z976" s="151">
        <v>39843</v>
      </c>
      <c r="AA976" s="152">
        <v>9.5</v>
      </c>
      <c r="AB976" s="1"/>
      <c r="AC976" s="146"/>
    </row>
    <row r="977" spans="26:29" ht="12.75">
      <c r="Z977" s="151">
        <v>39846</v>
      </c>
      <c r="AA977" s="152">
        <v>9.5</v>
      </c>
      <c r="AB977" s="1"/>
      <c r="AC977" s="146"/>
    </row>
    <row r="978" spans="26:29" ht="12.75">
      <c r="Z978" s="151">
        <v>39847</v>
      </c>
      <c r="AA978" s="152">
        <v>9.5</v>
      </c>
      <c r="AB978" s="1"/>
      <c r="AC978" s="146"/>
    </row>
    <row r="979" spans="26:29" ht="12.75">
      <c r="Z979" s="151">
        <v>39848</v>
      </c>
      <c r="AA979" s="152">
        <v>9.5</v>
      </c>
      <c r="AB979" s="1"/>
      <c r="AC979" s="146"/>
    </row>
    <row r="980" spans="26:29" ht="12.75">
      <c r="Z980" s="151">
        <v>39849</v>
      </c>
      <c r="AA980" s="152">
        <v>9.5</v>
      </c>
      <c r="AB980" s="1"/>
      <c r="AC980" s="146"/>
    </row>
    <row r="981" spans="26:29" ht="12.75">
      <c r="Z981" s="151">
        <v>39850</v>
      </c>
      <c r="AA981" s="152">
        <v>9.5</v>
      </c>
      <c r="AB981" s="1"/>
      <c r="AC981" s="146"/>
    </row>
    <row r="982" spans="26:29" ht="12.75">
      <c r="Z982" s="151">
        <v>39853</v>
      </c>
      <c r="AA982" s="152">
        <v>9.5</v>
      </c>
      <c r="AB982" s="1"/>
      <c r="AC982" s="146"/>
    </row>
    <row r="983" spans="26:29" ht="12.75">
      <c r="Z983" s="151">
        <v>39854</v>
      </c>
      <c r="AA983" s="152">
        <v>9.5</v>
      </c>
      <c r="AB983" s="1"/>
      <c r="AC983" s="146"/>
    </row>
    <row r="984" spans="26:29" ht="12.75">
      <c r="Z984" s="151">
        <v>39855</v>
      </c>
      <c r="AA984" s="152">
        <v>9.5</v>
      </c>
      <c r="AB984" s="1"/>
      <c r="AC984" s="146"/>
    </row>
    <row r="985" spans="26:29" ht="12.75">
      <c r="Z985" s="151">
        <v>39856</v>
      </c>
      <c r="AA985" s="152">
        <v>9.5</v>
      </c>
      <c r="AB985" s="1"/>
      <c r="AC985" s="146"/>
    </row>
    <row r="986" spans="26:29" ht="12.75">
      <c r="Z986" s="151">
        <v>39857</v>
      </c>
      <c r="AA986" s="152">
        <v>9.5</v>
      </c>
      <c r="AB986" s="1"/>
      <c r="AC986" s="146"/>
    </row>
    <row r="987" spans="26:29" ht="12.75">
      <c r="Z987" s="151">
        <v>39860</v>
      </c>
      <c r="AA987" s="152">
        <v>9.5</v>
      </c>
      <c r="AB987" s="1"/>
      <c r="AC987" s="146"/>
    </row>
    <row r="988" spans="26:29" ht="12.75">
      <c r="Z988" s="151">
        <v>39861</v>
      </c>
      <c r="AA988" s="152">
        <v>9.5</v>
      </c>
      <c r="AB988" s="1"/>
      <c r="AC988" s="146"/>
    </row>
    <row r="989" spans="26:29" ht="12.75">
      <c r="Z989" s="151">
        <v>39862</v>
      </c>
      <c r="AA989" s="152">
        <v>9.5</v>
      </c>
      <c r="AB989" s="1"/>
      <c r="AC989" s="146"/>
    </row>
    <row r="990" spans="26:29" ht="12.75">
      <c r="Z990" s="151">
        <v>39863</v>
      </c>
      <c r="AA990" s="152">
        <v>9.5</v>
      </c>
      <c r="AB990" s="1"/>
      <c r="AC990" s="146"/>
    </row>
    <row r="991" spans="26:29" ht="12.75">
      <c r="Z991" s="151">
        <v>39864</v>
      </c>
      <c r="AA991" s="152">
        <v>9.5</v>
      </c>
      <c r="AB991" s="1"/>
      <c r="AC991" s="146"/>
    </row>
    <row r="992" spans="26:29" ht="12.75">
      <c r="Z992" s="151">
        <v>39867</v>
      </c>
      <c r="AA992" s="152">
        <v>9.5</v>
      </c>
      <c r="AB992" s="1"/>
      <c r="AC992" s="146"/>
    </row>
    <row r="993" spans="26:29" ht="12.75">
      <c r="Z993" s="151">
        <v>39868</v>
      </c>
      <c r="AA993" s="152">
        <v>9.5</v>
      </c>
      <c r="AB993" s="1"/>
      <c r="AC993" s="146"/>
    </row>
    <row r="994" spans="26:29" ht="12.75">
      <c r="Z994" s="151">
        <v>39869</v>
      </c>
      <c r="AA994" s="152">
        <v>9.5</v>
      </c>
      <c r="AB994" s="1"/>
      <c r="AC994" s="146"/>
    </row>
    <row r="995" spans="26:29" ht="12.75">
      <c r="Z995" s="151">
        <v>39870</v>
      </c>
      <c r="AA995" s="152">
        <v>9.5</v>
      </c>
      <c r="AB995" s="1"/>
      <c r="AC995" s="146"/>
    </row>
    <row r="996" spans="26:29" ht="12.75">
      <c r="Z996" s="151">
        <v>39871</v>
      </c>
      <c r="AA996" s="152">
        <v>9.5</v>
      </c>
      <c r="AB996" s="1"/>
      <c r="AC996" s="146"/>
    </row>
    <row r="997" spans="26:29" ht="12.75">
      <c r="Z997" s="151">
        <v>39874</v>
      </c>
      <c r="AA997" s="152">
        <v>9.5</v>
      </c>
      <c r="AB997" s="1"/>
      <c r="AC997" s="146"/>
    </row>
    <row r="998" spans="26:29" ht="12.75">
      <c r="Z998" s="151">
        <v>39875</v>
      </c>
      <c r="AA998" s="152">
        <v>9.5</v>
      </c>
      <c r="AB998" s="1"/>
      <c r="AC998" s="146"/>
    </row>
    <row r="999" spans="26:29" ht="12.75">
      <c r="Z999" s="151">
        <v>39876</v>
      </c>
      <c r="AA999" s="152">
        <v>9.5</v>
      </c>
      <c r="AB999" s="1"/>
      <c r="AC999" s="146"/>
    </row>
    <row r="1000" spans="26:29" ht="12.75">
      <c r="Z1000" s="151">
        <v>39877</v>
      </c>
      <c r="AA1000" s="152">
        <v>9.5</v>
      </c>
      <c r="AB1000" s="1"/>
      <c r="AC1000" s="146"/>
    </row>
    <row r="1001" spans="26:29" ht="12.75">
      <c r="Z1001" s="151">
        <v>39878</v>
      </c>
      <c r="AA1001" s="152">
        <v>9.5</v>
      </c>
      <c r="AB1001" s="1"/>
      <c r="AC1001" s="146"/>
    </row>
    <row r="1002" spans="26:29" ht="12.75">
      <c r="Z1002" s="151">
        <v>39881</v>
      </c>
      <c r="AA1002" s="152">
        <v>9.5</v>
      </c>
      <c r="AB1002" s="1"/>
      <c r="AC1002" s="146"/>
    </row>
    <row r="1003" spans="26:29" ht="12.75">
      <c r="Z1003" s="151">
        <v>39882</v>
      </c>
      <c r="AA1003" s="152">
        <v>9.51</v>
      </c>
      <c r="AB1003" s="1"/>
      <c r="AC1003" s="146"/>
    </row>
    <row r="1004" spans="26:29" ht="12.75">
      <c r="Z1004" s="151">
        <v>39883</v>
      </c>
      <c r="AA1004" s="152">
        <v>9.51</v>
      </c>
      <c r="AB1004" s="1"/>
      <c r="AC1004" s="146"/>
    </row>
    <row r="1005" spans="26:29" ht="12.75">
      <c r="Z1005" s="151">
        <v>39884</v>
      </c>
      <c r="AA1005" s="152">
        <v>9.51</v>
      </c>
      <c r="AB1005" s="1"/>
      <c r="AC1005" s="146"/>
    </row>
    <row r="1006" spans="26:29" ht="12.75">
      <c r="Z1006" s="151">
        <v>39885</v>
      </c>
      <c r="AA1006" s="152">
        <v>9.52</v>
      </c>
      <c r="AB1006" s="1"/>
      <c r="AC1006" s="146"/>
    </row>
    <row r="1007" spans="26:29" ht="12.75">
      <c r="Z1007" s="151">
        <v>39888</v>
      </c>
      <c r="AA1007" s="152">
        <v>9.52</v>
      </c>
      <c r="AB1007" s="1"/>
      <c r="AC1007" s="146"/>
    </row>
    <row r="1008" spans="26:29" ht="12.75">
      <c r="Z1008" s="151">
        <v>39889</v>
      </c>
      <c r="AA1008" s="152">
        <v>9.52</v>
      </c>
      <c r="AB1008" s="1"/>
      <c r="AC1008" s="146"/>
    </row>
    <row r="1009" spans="26:29" ht="12.75">
      <c r="Z1009" s="151">
        <v>39890</v>
      </c>
      <c r="AA1009" s="152">
        <v>9.52</v>
      </c>
      <c r="AB1009" s="1"/>
      <c r="AC1009" s="146"/>
    </row>
    <row r="1010" spans="26:29" ht="12.75">
      <c r="Z1010" s="151">
        <v>39891</v>
      </c>
      <c r="AA1010" s="152">
        <v>9.52</v>
      </c>
      <c r="AB1010" s="1"/>
      <c r="AC1010" s="146"/>
    </row>
    <row r="1011" spans="26:29" ht="12.75">
      <c r="Z1011" s="151">
        <v>39892</v>
      </c>
      <c r="AA1011" s="152">
        <v>9.52</v>
      </c>
      <c r="AB1011" s="1"/>
      <c r="AC1011" s="146"/>
    </row>
    <row r="1012" spans="26:29" ht="12.75">
      <c r="Z1012" s="151">
        <v>39895</v>
      </c>
      <c r="AA1012" s="152">
        <v>9.52</v>
      </c>
      <c r="AB1012" s="1"/>
      <c r="AC1012" s="146"/>
    </row>
    <row r="1013" spans="26:29" ht="12.75">
      <c r="Z1013" s="151">
        <v>39896</v>
      </c>
      <c r="AA1013" s="152">
        <v>9.52</v>
      </c>
      <c r="AB1013" s="1"/>
      <c r="AC1013" s="146"/>
    </row>
    <row r="1014" spans="26:29" ht="12.75">
      <c r="Z1014" s="151">
        <v>39897</v>
      </c>
      <c r="AA1014" s="152">
        <v>9.52</v>
      </c>
      <c r="AB1014" s="1"/>
      <c r="AC1014" s="146"/>
    </row>
    <row r="1015" spans="26:29" ht="12.75">
      <c r="Z1015" s="151">
        <v>39898</v>
      </c>
      <c r="AA1015" s="152">
        <v>9.55</v>
      </c>
      <c r="AB1015" s="1"/>
      <c r="AC1015" s="146"/>
    </row>
    <row r="1016" spans="26:29" ht="12.75">
      <c r="Z1016" s="151">
        <v>39899</v>
      </c>
      <c r="AA1016" s="152">
        <v>9.58</v>
      </c>
      <c r="AB1016" s="1"/>
      <c r="AC1016" s="146"/>
    </row>
    <row r="1017" spans="26:29" ht="12.75">
      <c r="Z1017" s="151">
        <v>39900</v>
      </c>
      <c r="AA1017" s="152">
        <v>9.59</v>
      </c>
      <c r="AB1017" s="1"/>
      <c r="AC1017" s="146"/>
    </row>
    <row r="1018" spans="26:29" ht="12.75">
      <c r="Z1018" s="151">
        <v>39902</v>
      </c>
      <c r="AA1018" s="152">
        <v>9.61</v>
      </c>
      <c r="AB1018" s="1"/>
      <c r="AC1018" s="146"/>
    </row>
    <row r="1019" spans="26:29" ht="12.75">
      <c r="Z1019" s="151">
        <v>39903</v>
      </c>
      <c r="AA1019" s="152">
        <v>9.64</v>
      </c>
      <c r="AB1019" s="1"/>
      <c r="AC1019" s="146"/>
    </row>
    <row r="1020" spans="26:29" ht="12.75">
      <c r="Z1020" s="151">
        <v>39904</v>
      </c>
      <c r="AA1020" s="152">
        <v>9.66</v>
      </c>
      <c r="AB1020" s="1"/>
      <c r="AC1020" s="146"/>
    </row>
    <row r="1021" spans="26:29" ht="12.75">
      <c r="Z1021" s="151">
        <v>39905</v>
      </c>
      <c r="AA1021" s="152">
        <v>9.66</v>
      </c>
      <c r="AB1021" s="1"/>
      <c r="AC1021" s="146"/>
    </row>
    <row r="1022" spans="26:29" ht="12.75">
      <c r="Z1022" s="151">
        <v>39906</v>
      </c>
      <c r="AA1022" s="152">
        <v>9.65</v>
      </c>
      <c r="AB1022" s="1"/>
      <c r="AC1022" s="146"/>
    </row>
    <row r="1023" spans="26:29" ht="12.75">
      <c r="Z1023" s="151">
        <v>39909</v>
      </c>
      <c r="AA1023" s="152">
        <v>9.64</v>
      </c>
      <c r="AB1023" s="1"/>
      <c r="AC1023" s="146"/>
    </row>
    <row r="1024" spans="26:29" ht="12.75">
      <c r="Z1024" s="151">
        <v>39910</v>
      </c>
      <c r="AA1024" s="152">
        <v>9.64</v>
      </c>
      <c r="AB1024" s="1"/>
      <c r="AC1024" s="146"/>
    </row>
    <row r="1025" spans="26:29" ht="12.75">
      <c r="Z1025" s="151">
        <v>39911</v>
      </c>
      <c r="AA1025" s="152">
        <v>9.64</v>
      </c>
      <c r="AB1025" s="1"/>
      <c r="AC1025" s="146"/>
    </row>
    <row r="1026" spans="26:29" ht="12.75">
      <c r="Z1026" s="151">
        <v>39912</v>
      </c>
      <c r="AA1026" s="152">
        <v>9.63</v>
      </c>
      <c r="AB1026" s="1"/>
      <c r="AC1026" s="146"/>
    </row>
    <row r="1027" spans="26:29" ht="12.75">
      <c r="Z1027" s="151">
        <v>39913</v>
      </c>
      <c r="AA1027" s="152">
        <v>9.63</v>
      </c>
      <c r="AB1027" s="1"/>
      <c r="AC1027" s="146"/>
    </row>
    <row r="1028" spans="26:29" ht="12.75">
      <c r="Z1028" s="151">
        <v>39917</v>
      </c>
      <c r="AA1028" s="152">
        <v>9.62</v>
      </c>
      <c r="AB1028" s="1"/>
      <c r="AC1028" s="146"/>
    </row>
    <row r="1029" spans="26:29" ht="12.75">
      <c r="Z1029" s="151">
        <v>39918</v>
      </c>
      <c r="AA1029" s="152">
        <v>9.6</v>
      </c>
      <c r="AB1029" s="1"/>
      <c r="AC1029" s="146"/>
    </row>
    <row r="1030" spans="26:29" ht="12.75">
      <c r="Z1030" s="151">
        <v>39919</v>
      </c>
      <c r="AA1030" s="152">
        <v>9.6</v>
      </c>
      <c r="AB1030" s="1"/>
      <c r="AC1030" s="146"/>
    </row>
    <row r="1031" spans="26:29" ht="12.75">
      <c r="Z1031" s="151">
        <v>39920</v>
      </c>
      <c r="AA1031" s="152">
        <v>9.6</v>
      </c>
      <c r="AB1031" s="1"/>
      <c r="AC1031" s="146"/>
    </row>
    <row r="1032" spans="26:29" ht="12.75">
      <c r="Z1032" s="151">
        <v>39923</v>
      </c>
      <c r="AA1032" s="152">
        <v>9.6</v>
      </c>
      <c r="AB1032" s="1"/>
      <c r="AC1032" s="146"/>
    </row>
    <row r="1033" spans="26:29" ht="12.75">
      <c r="Z1033" s="151">
        <v>39924</v>
      </c>
      <c r="AA1033" s="152">
        <v>9.6</v>
      </c>
      <c r="AB1033" s="1"/>
      <c r="AC1033" s="146"/>
    </row>
    <row r="1034" spans="26:29" ht="12.75">
      <c r="Z1034" s="151">
        <v>39925</v>
      </c>
      <c r="AA1034" s="152">
        <v>9.6</v>
      </c>
      <c r="AB1034" s="1"/>
      <c r="AC1034" s="146"/>
    </row>
    <row r="1035" spans="26:29" ht="12.75">
      <c r="Z1035" s="151">
        <v>39926</v>
      </c>
      <c r="AA1035" s="152">
        <v>9.6</v>
      </c>
      <c r="AB1035" s="1"/>
      <c r="AC1035" s="146"/>
    </row>
    <row r="1036" spans="26:29" ht="12.75">
      <c r="Z1036" s="151">
        <v>39927</v>
      </c>
      <c r="AA1036" s="152">
        <v>9.6</v>
      </c>
      <c r="AB1036" s="1"/>
      <c r="AC1036" s="146"/>
    </row>
    <row r="1037" spans="26:29" ht="12.75">
      <c r="Z1037" s="151">
        <v>39930</v>
      </c>
      <c r="AA1037" s="152">
        <v>9.6</v>
      </c>
      <c r="AB1037" s="1"/>
      <c r="AC1037" s="146"/>
    </row>
    <row r="1038" spans="26:29" ht="12.75">
      <c r="Z1038" s="151">
        <v>39931</v>
      </c>
      <c r="AA1038" s="152">
        <v>9.6</v>
      </c>
      <c r="AB1038" s="1"/>
      <c r="AC1038" s="146"/>
    </row>
    <row r="1039" spans="26:29" ht="12.75">
      <c r="Z1039" s="151">
        <v>39932</v>
      </c>
      <c r="AA1039" s="152">
        <v>9.6</v>
      </c>
      <c r="AB1039" s="1"/>
      <c r="AC1039" s="146"/>
    </row>
    <row r="1040" spans="26:29" ht="12.75">
      <c r="Z1040" s="151">
        <v>39933</v>
      </c>
      <c r="AA1040" s="152">
        <v>9.6</v>
      </c>
      <c r="AB1040" s="1"/>
      <c r="AC1040" s="146"/>
    </row>
    <row r="1041" spans="26:29" ht="12.75">
      <c r="Z1041" s="151">
        <v>39937</v>
      </c>
      <c r="AA1041" s="152">
        <v>9.6</v>
      </c>
      <c r="AB1041" s="1"/>
      <c r="AC1041" s="146"/>
    </row>
    <row r="1042" spans="26:29" ht="12.75">
      <c r="Z1042" s="151">
        <v>39938</v>
      </c>
      <c r="AA1042" s="152">
        <v>9.6</v>
      </c>
      <c r="AB1042" s="1"/>
      <c r="AC1042" s="146"/>
    </row>
    <row r="1043" spans="26:29" ht="12.75">
      <c r="Z1043" s="151">
        <v>39939</v>
      </c>
      <c r="AA1043" s="152">
        <v>9.6</v>
      </c>
      <c r="AB1043" s="1"/>
      <c r="AC1043" s="146"/>
    </row>
    <row r="1044" spans="26:29" ht="12.75">
      <c r="Z1044" s="151">
        <v>39940</v>
      </c>
      <c r="AA1044" s="152">
        <v>9.6</v>
      </c>
      <c r="AB1044" s="1"/>
      <c r="AC1044" s="146"/>
    </row>
    <row r="1045" spans="26:29" ht="12.75">
      <c r="Z1045" s="151">
        <v>39941</v>
      </c>
      <c r="AA1045" s="152">
        <v>9.6</v>
      </c>
      <c r="AB1045" s="1"/>
      <c r="AC1045" s="146"/>
    </row>
    <row r="1046" spans="26:29" ht="12.75">
      <c r="Z1046" s="151">
        <v>39944</v>
      </c>
      <c r="AA1046" s="152">
        <v>9.6</v>
      </c>
      <c r="AB1046" s="1"/>
      <c r="AC1046" s="146"/>
    </row>
    <row r="1047" spans="26:29" ht="12.75">
      <c r="Z1047" s="151">
        <v>39945</v>
      </c>
      <c r="AA1047" s="152">
        <v>9.6</v>
      </c>
      <c r="AB1047" s="1"/>
      <c r="AC1047" s="146"/>
    </row>
    <row r="1048" spans="26:29" ht="12.75">
      <c r="Z1048" s="151">
        <v>39946</v>
      </c>
      <c r="AA1048" s="152">
        <v>9.59</v>
      </c>
      <c r="AB1048" s="1"/>
      <c r="AC1048" s="146"/>
    </row>
    <row r="1049" spans="26:29" ht="12.75">
      <c r="Z1049" s="151">
        <v>39947</v>
      </c>
      <c r="AA1049" s="152">
        <v>9.59</v>
      </c>
      <c r="AB1049" s="1"/>
      <c r="AC1049" s="146"/>
    </row>
    <row r="1050" spans="26:29" ht="12.75">
      <c r="Z1050" s="151">
        <v>39948</v>
      </c>
      <c r="AA1050" s="152">
        <v>9.59</v>
      </c>
      <c r="AB1050" s="1"/>
      <c r="AC1050" s="146"/>
    </row>
    <row r="1051" spans="26:29" ht="12.75">
      <c r="Z1051" s="151">
        <v>39951</v>
      </c>
      <c r="AA1051" s="152">
        <v>9.59</v>
      </c>
      <c r="AB1051" s="1"/>
      <c r="AC1051" s="146"/>
    </row>
    <row r="1052" spans="26:29" ht="12.75">
      <c r="Z1052" s="151">
        <v>39952</v>
      </c>
      <c r="AA1052" s="152">
        <v>9.59</v>
      </c>
      <c r="AB1052" s="1"/>
      <c r="AC1052" s="146"/>
    </row>
    <row r="1053" spans="26:29" ht="12.75">
      <c r="Z1053" s="151">
        <v>39953</v>
      </c>
      <c r="AA1053" s="152">
        <v>9.59</v>
      </c>
      <c r="AB1053" s="1"/>
      <c r="AC1053" s="146"/>
    </row>
    <row r="1054" spans="26:29" ht="12.75">
      <c r="Z1054" s="151">
        <v>39954</v>
      </c>
      <c r="AA1054" s="152">
        <v>9.59</v>
      </c>
      <c r="AB1054" s="1"/>
      <c r="AC1054" s="146"/>
    </row>
    <row r="1055" spans="26:29" ht="12.75">
      <c r="Z1055" s="151">
        <v>39955</v>
      </c>
      <c r="AA1055" s="152">
        <v>9.59</v>
      </c>
      <c r="AB1055" s="1"/>
      <c r="AC1055" s="146"/>
    </row>
    <row r="1056" spans="26:29" ht="12.75">
      <c r="Z1056" s="151">
        <v>39958</v>
      </c>
      <c r="AA1056" s="152">
        <v>9.6</v>
      </c>
      <c r="AB1056" s="1"/>
      <c r="AC1056" s="146"/>
    </row>
    <row r="1057" spans="26:29" ht="12.75">
      <c r="Z1057" s="151">
        <v>39959</v>
      </c>
      <c r="AA1057" s="152">
        <v>9.6</v>
      </c>
      <c r="AB1057" s="1"/>
      <c r="AC1057" s="146"/>
    </row>
    <row r="1058" spans="26:29" ht="12.75">
      <c r="Z1058" s="151">
        <v>39960</v>
      </c>
      <c r="AA1058" s="152">
        <v>9.6</v>
      </c>
      <c r="AB1058" s="1"/>
      <c r="AC1058" s="146"/>
    </row>
    <row r="1059" spans="26:29" ht="12.75">
      <c r="Z1059" s="151">
        <v>39961</v>
      </c>
      <c r="AA1059" s="152">
        <v>9.6</v>
      </c>
      <c r="AB1059" s="1"/>
      <c r="AC1059" s="146"/>
    </row>
    <row r="1060" spans="26:29" ht="12.75">
      <c r="Z1060" s="151">
        <v>39962</v>
      </c>
      <c r="AA1060" s="152">
        <v>9.6</v>
      </c>
      <c r="AB1060" s="1"/>
      <c r="AC1060" s="146"/>
    </row>
    <row r="1061" spans="26:29" ht="12.75">
      <c r="Z1061" s="151">
        <v>39966</v>
      </c>
      <c r="AA1061" s="152">
        <v>9.59</v>
      </c>
      <c r="AB1061" s="1"/>
      <c r="AC1061" s="146"/>
    </row>
    <row r="1062" spans="26:29" ht="12.75">
      <c r="Z1062" s="151">
        <v>39967</v>
      </c>
      <c r="AA1062" s="152">
        <v>9.6</v>
      </c>
      <c r="AB1062" s="1"/>
      <c r="AC1062" s="146"/>
    </row>
    <row r="1063" spans="26:29" ht="12.75">
      <c r="Z1063" s="151">
        <v>39968</v>
      </c>
      <c r="AA1063" s="152">
        <v>9.6</v>
      </c>
      <c r="AB1063" s="1"/>
      <c r="AC1063" s="146"/>
    </row>
    <row r="1064" spans="26:29" ht="12.75">
      <c r="Z1064" s="151">
        <v>39969</v>
      </c>
      <c r="AA1064" s="152">
        <v>9.6</v>
      </c>
      <c r="AB1064" s="1"/>
      <c r="AC1064" s="146"/>
    </row>
    <row r="1065" spans="26:29" ht="12.75">
      <c r="Z1065" s="151">
        <v>39972</v>
      </c>
      <c r="AA1065" s="152">
        <v>9.6</v>
      </c>
      <c r="AB1065" s="1"/>
      <c r="AC1065" s="146"/>
    </row>
    <row r="1066" spans="26:29" ht="12.75">
      <c r="Z1066" s="151">
        <v>39973</v>
      </c>
      <c r="AA1066" s="152">
        <v>9.6</v>
      </c>
      <c r="AB1066" s="1"/>
      <c r="AC1066" s="146"/>
    </row>
    <row r="1067" spans="26:29" ht="12.75">
      <c r="Z1067" s="151">
        <v>39974</v>
      </c>
      <c r="AA1067" s="152">
        <v>9.6</v>
      </c>
      <c r="AB1067" s="1"/>
      <c r="AC1067" s="146"/>
    </row>
    <row r="1068" spans="26:29" ht="12.75">
      <c r="Z1068" s="151">
        <v>39975</v>
      </c>
      <c r="AA1068" s="152">
        <v>9.59</v>
      </c>
      <c r="AB1068" s="1"/>
      <c r="AC1068" s="146"/>
    </row>
    <row r="1069" spans="26:29" ht="12.75">
      <c r="Z1069" s="151">
        <v>39976</v>
      </c>
      <c r="AA1069" s="152">
        <v>9.59</v>
      </c>
      <c r="AB1069" s="1"/>
      <c r="AC1069" s="146"/>
    </row>
    <row r="1070" spans="26:29" ht="12.75">
      <c r="Z1070" s="151">
        <v>39979</v>
      </c>
      <c r="AA1070" s="152">
        <v>9.59</v>
      </c>
      <c r="AB1070" s="1"/>
      <c r="AC1070" s="146"/>
    </row>
    <row r="1071" spans="26:29" ht="12.75">
      <c r="Z1071" s="151">
        <v>39980</v>
      </c>
      <c r="AA1071" s="152">
        <v>9.59</v>
      </c>
      <c r="AB1071" s="1"/>
      <c r="AC1071" s="146"/>
    </row>
    <row r="1072" spans="26:29" ht="12.75">
      <c r="Z1072" s="151">
        <v>39981</v>
      </c>
      <c r="AA1072" s="152">
        <v>9.59</v>
      </c>
      <c r="AB1072" s="1"/>
      <c r="AC1072" s="146"/>
    </row>
    <row r="1073" spans="26:29" ht="12.75">
      <c r="Z1073" s="151">
        <v>39982</v>
      </c>
      <c r="AA1073" s="152">
        <v>9.6</v>
      </c>
      <c r="AB1073" s="1"/>
      <c r="AC1073" s="146"/>
    </row>
    <row r="1074" spans="26:29" ht="12.75">
      <c r="Z1074" s="151">
        <v>39983</v>
      </c>
      <c r="AA1074" s="152">
        <v>9.59</v>
      </c>
      <c r="AB1074" s="1"/>
      <c r="AC1074" s="146"/>
    </row>
    <row r="1075" spans="26:29" ht="12.75">
      <c r="Z1075" s="151">
        <v>39986</v>
      </c>
      <c r="AA1075" s="152">
        <v>9.59</v>
      </c>
      <c r="AB1075" s="1"/>
      <c r="AC1075" s="146"/>
    </row>
    <row r="1076" spans="26:29" ht="12.75">
      <c r="Z1076" s="151">
        <v>39987</v>
      </c>
      <c r="AA1076" s="152">
        <v>9.59</v>
      </c>
      <c r="AB1076" s="1"/>
      <c r="AC1076" s="146"/>
    </row>
    <row r="1077" spans="26:29" ht="12.75">
      <c r="Z1077" s="151">
        <v>39988</v>
      </c>
      <c r="AA1077" s="152">
        <v>9.59</v>
      </c>
      <c r="AB1077" s="1"/>
      <c r="AC1077" s="146"/>
    </row>
    <row r="1078" spans="26:29" ht="12.75">
      <c r="Z1078" s="151">
        <v>39989</v>
      </c>
      <c r="AA1078" s="152">
        <v>9.59</v>
      </c>
      <c r="AB1078" s="1"/>
      <c r="AC1078" s="146"/>
    </row>
    <row r="1079" spans="26:29" ht="12.75">
      <c r="Z1079" s="151">
        <v>39990</v>
      </c>
      <c r="AA1079" s="152">
        <v>9.6</v>
      </c>
      <c r="AB1079" s="1"/>
      <c r="AC1079" s="146"/>
    </row>
    <row r="1080" spans="26:29" ht="12.75">
      <c r="Z1080" s="151">
        <v>39993</v>
      </c>
      <c r="AA1080" s="152">
        <v>9.6</v>
      </c>
      <c r="AB1080" s="1"/>
      <c r="AC1080" s="146"/>
    </row>
    <row r="1081" spans="26:29" ht="12.75">
      <c r="Z1081" s="151">
        <v>39994</v>
      </c>
      <c r="AA1081" s="152">
        <v>9.6</v>
      </c>
      <c r="AB1081" s="1"/>
      <c r="AC1081" s="146"/>
    </row>
    <row r="1082" spans="26:29" ht="12.75">
      <c r="Z1082" s="151">
        <v>39995</v>
      </c>
      <c r="AA1082" s="152">
        <v>9.6</v>
      </c>
      <c r="AB1082" s="1"/>
      <c r="AC1082" s="146"/>
    </row>
    <row r="1083" spans="26:29" ht="12.75">
      <c r="Z1083" s="151">
        <v>39996</v>
      </c>
      <c r="AA1083" s="152">
        <v>9.6</v>
      </c>
      <c r="AB1083" s="1"/>
      <c r="AC1083" s="146"/>
    </row>
    <row r="1084" spans="26:29" ht="12.75">
      <c r="Z1084" s="151">
        <v>39997</v>
      </c>
      <c r="AA1084" s="152">
        <v>9.59</v>
      </c>
      <c r="AB1084" s="1"/>
      <c r="AC1084" s="146"/>
    </row>
    <row r="1085" spans="26:29" ht="12.75">
      <c r="Z1085" s="151">
        <v>40000</v>
      </c>
      <c r="AA1085" s="152">
        <v>9.6</v>
      </c>
      <c r="AB1085" s="1"/>
      <c r="AC1085" s="146"/>
    </row>
    <row r="1086" spans="26:29" ht="12.75">
      <c r="Z1086" s="151">
        <v>40001</v>
      </c>
      <c r="AA1086" s="152">
        <v>9.59</v>
      </c>
      <c r="AB1086" s="1"/>
      <c r="AC1086" s="146"/>
    </row>
    <row r="1087" spans="26:29" ht="12.75">
      <c r="Z1087" s="151">
        <v>40002</v>
      </c>
      <c r="AA1087" s="152">
        <v>9.59</v>
      </c>
      <c r="AB1087" s="1"/>
      <c r="AC1087" s="146"/>
    </row>
    <row r="1088" spans="26:29" ht="12.75">
      <c r="Z1088" s="151">
        <v>40003</v>
      </c>
      <c r="AA1088" s="152">
        <v>9.58</v>
      </c>
      <c r="AB1088" s="1"/>
      <c r="AC1088" s="146"/>
    </row>
    <row r="1089" spans="26:29" ht="12.75">
      <c r="Z1089" s="151">
        <v>40004</v>
      </c>
      <c r="AA1089" s="152">
        <v>9.58</v>
      </c>
      <c r="AB1089" s="1"/>
      <c r="AC1089" s="146"/>
    </row>
    <row r="1090" spans="26:29" ht="12.75">
      <c r="Z1090" s="151">
        <v>40007</v>
      </c>
      <c r="AA1090" s="152">
        <v>9.58</v>
      </c>
      <c r="AB1090" s="1"/>
      <c r="AC1090" s="146"/>
    </row>
    <row r="1091" spans="26:29" ht="12.75">
      <c r="Z1091" s="151">
        <v>40008</v>
      </c>
      <c r="AA1091" s="152">
        <v>9.57</v>
      </c>
      <c r="AB1091" s="1"/>
      <c r="AC1091" s="146"/>
    </row>
    <row r="1092" spans="26:29" ht="12.75">
      <c r="Z1092" s="151">
        <v>40009</v>
      </c>
      <c r="AA1092" s="152">
        <v>9.54</v>
      </c>
      <c r="AB1092" s="1"/>
      <c r="AC1092" s="146"/>
    </row>
    <row r="1093" spans="26:29" ht="12.75">
      <c r="Z1093" s="151">
        <v>40010</v>
      </c>
      <c r="AA1093" s="152">
        <v>9.53</v>
      </c>
      <c r="AB1093" s="1"/>
      <c r="AC1093" s="146"/>
    </row>
    <row r="1094" spans="26:29" ht="12.75">
      <c r="Z1094" s="151">
        <v>40011</v>
      </c>
      <c r="AA1094" s="152">
        <v>9.52</v>
      </c>
      <c r="AB1094" s="1"/>
      <c r="AC1094" s="146"/>
    </row>
    <row r="1095" spans="26:29" ht="12.75">
      <c r="Z1095" s="151">
        <v>40014</v>
      </c>
      <c r="AA1095" s="152">
        <v>9.51</v>
      </c>
      <c r="AB1095" s="1"/>
      <c r="AC1095" s="146"/>
    </row>
    <row r="1096" spans="26:29" ht="12.75">
      <c r="Z1096" s="151">
        <v>40015</v>
      </c>
      <c r="AA1096" s="152">
        <v>9.51</v>
      </c>
      <c r="AB1096" s="1"/>
      <c r="AC1096" s="146"/>
    </row>
    <row r="1097" spans="26:29" ht="12.75">
      <c r="Z1097" s="151">
        <v>40016</v>
      </c>
      <c r="AA1097" s="152">
        <v>9.5</v>
      </c>
      <c r="AB1097" s="1"/>
      <c r="AC1097" s="146"/>
    </row>
    <row r="1098" spans="26:29" ht="12.75">
      <c r="Z1098" s="151">
        <v>40017</v>
      </c>
      <c r="AA1098" s="152">
        <v>9.49</v>
      </c>
      <c r="AB1098" s="1"/>
      <c r="AC1098" s="146"/>
    </row>
    <row r="1099" spans="26:29" ht="12.75">
      <c r="Z1099" s="151">
        <v>40018</v>
      </c>
      <c r="AA1099" s="152">
        <v>9.48</v>
      </c>
      <c r="AB1099" s="1"/>
      <c r="AC1099" s="146"/>
    </row>
    <row r="1100" spans="26:29" ht="12.75">
      <c r="Z1100" s="151">
        <v>40021</v>
      </c>
      <c r="AA1100" s="152">
        <v>9.46</v>
      </c>
      <c r="AB1100" s="1"/>
      <c r="AC1100" s="146"/>
    </row>
    <row r="1101" spans="26:29" ht="12.75">
      <c r="Z1101" s="151">
        <v>40022</v>
      </c>
      <c r="AA1101" s="152">
        <v>8.53</v>
      </c>
      <c r="AB1101" s="1"/>
      <c r="AC1101" s="146"/>
    </row>
    <row r="1102" spans="26:29" ht="12.75">
      <c r="Z1102" s="151">
        <v>40023</v>
      </c>
      <c r="AA1102" s="152">
        <v>8.51</v>
      </c>
      <c r="AB1102" s="1"/>
      <c r="AC1102" s="146"/>
    </row>
    <row r="1103" spans="26:29" ht="12.75">
      <c r="Z1103" s="151">
        <v>40024</v>
      </c>
      <c r="AA1103" s="152">
        <v>8.51</v>
      </c>
      <c r="AB1103" s="1"/>
      <c r="AC1103" s="146"/>
    </row>
    <row r="1104" spans="26:29" ht="12.75">
      <c r="Z1104" s="151">
        <v>40025</v>
      </c>
      <c r="AA1104" s="152">
        <v>8.51</v>
      </c>
      <c r="AB1104" s="1"/>
      <c r="AC1104" s="146"/>
    </row>
    <row r="1105" spans="26:29" ht="12.75">
      <c r="Z1105" s="151">
        <v>40028</v>
      </c>
      <c r="AA1105" s="152">
        <v>8.51</v>
      </c>
      <c r="AB1105" s="1"/>
      <c r="AC1105" s="146"/>
    </row>
    <row r="1106" spans="26:29" ht="12.75">
      <c r="Z1106" s="151">
        <v>40029</v>
      </c>
      <c r="AA1106" s="152">
        <v>8.5</v>
      </c>
      <c r="AB1106" s="1"/>
      <c r="AC1106" s="146"/>
    </row>
    <row r="1107" spans="26:29" ht="12.75">
      <c r="Z1107" s="151">
        <v>40030</v>
      </c>
      <c r="AA1107" s="152">
        <v>8.5</v>
      </c>
      <c r="AB1107" s="1"/>
      <c r="AC1107" s="146"/>
    </row>
    <row r="1108" spans="26:29" ht="12.75">
      <c r="Z1108" s="151">
        <v>40031</v>
      </c>
      <c r="AA1108" s="152">
        <v>8.5</v>
      </c>
      <c r="AB1108" s="1"/>
      <c r="AC1108" s="146"/>
    </row>
    <row r="1109" spans="26:29" ht="12.75">
      <c r="Z1109" s="151">
        <v>40032</v>
      </c>
      <c r="AA1109" s="152">
        <v>8.5</v>
      </c>
      <c r="AB1109" s="1"/>
      <c r="AC1109" s="146"/>
    </row>
    <row r="1110" spans="26:29" ht="12.75">
      <c r="Z1110" s="151">
        <v>40035</v>
      </c>
      <c r="AA1110" s="152">
        <v>8.5</v>
      </c>
      <c r="AB1110" s="1"/>
      <c r="AC1110" s="146"/>
    </row>
    <row r="1111" spans="26:29" ht="12.75">
      <c r="Z1111" s="151">
        <v>40036</v>
      </c>
      <c r="AA1111" s="152">
        <v>8.5</v>
      </c>
      <c r="AB1111" s="1"/>
      <c r="AC1111" s="146"/>
    </row>
    <row r="1112" spans="26:29" ht="12.75">
      <c r="Z1112" s="151">
        <v>40037</v>
      </c>
      <c r="AA1112" s="152">
        <v>8.5</v>
      </c>
      <c r="AB1112" s="1"/>
      <c r="AC1112" s="146"/>
    </row>
    <row r="1113" spans="26:29" ht="12.75">
      <c r="Z1113" s="151">
        <v>40038</v>
      </c>
      <c r="AA1113" s="152">
        <v>8.5</v>
      </c>
      <c r="AB1113" s="1"/>
      <c r="AC1113" s="146"/>
    </row>
    <row r="1114" spans="26:29" ht="12.75">
      <c r="Z1114" s="151">
        <v>40039</v>
      </c>
      <c r="AA1114" s="152">
        <v>8.5</v>
      </c>
      <c r="AB1114" s="1"/>
      <c r="AC1114" s="146"/>
    </row>
    <row r="1115" spans="26:29" ht="12.75">
      <c r="Z1115" s="151">
        <v>40042</v>
      </c>
      <c r="AA1115" s="152">
        <v>8.49</v>
      </c>
      <c r="AB1115" s="1"/>
      <c r="AC1115" s="146"/>
    </row>
    <row r="1116" spans="26:29" ht="12.75">
      <c r="Z1116" s="151">
        <v>40043</v>
      </c>
      <c r="AA1116" s="152">
        <v>8.5</v>
      </c>
      <c r="AB1116" s="1"/>
      <c r="AC1116" s="146"/>
    </row>
    <row r="1117" spans="26:29" ht="12.75">
      <c r="Z1117" s="151">
        <v>40044</v>
      </c>
      <c r="AA1117" s="152">
        <v>8.49</v>
      </c>
      <c r="AB1117" s="1"/>
      <c r="AC1117" s="146"/>
    </row>
    <row r="1118" spans="26:29" ht="12.75">
      <c r="Z1118" s="151">
        <v>40049</v>
      </c>
      <c r="AA1118" s="152">
        <v>8.49</v>
      </c>
      <c r="AB1118" s="1"/>
      <c r="AC1118" s="146"/>
    </row>
    <row r="1119" spans="26:29" ht="12.75">
      <c r="Z1119" s="151">
        <v>40050</v>
      </c>
      <c r="AA1119" s="152">
        <v>8.02</v>
      </c>
      <c r="AB1119" s="1"/>
      <c r="AC1119" s="146"/>
    </row>
    <row r="1120" spans="26:29" ht="12.75">
      <c r="Z1120" s="151">
        <v>40051</v>
      </c>
      <c r="AA1120" s="152">
        <v>8</v>
      </c>
      <c r="AB1120" s="1"/>
      <c r="AC1120" s="146"/>
    </row>
    <row r="1121" spans="26:29" ht="12.75">
      <c r="Z1121" s="151">
        <v>40052</v>
      </c>
      <c r="AA1121" s="152">
        <v>8.01</v>
      </c>
      <c r="AB1121" s="1"/>
      <c r="AC1121" s="146"/>
    </row>
    <row r="1122" spans="26:29" ht="12.75">
      <c r="Z1122" s="151">
        <v>40053</v>
      </c>
      <c r="AA1122" s="152">
        <v>8.01</v>
      </c>
      <c r="AB1122" s="1"/>
      <c r="AC1122" s="146"/>
    </row>
    <row r="1123" spans="26:29" ht="12.75">
      <c r="Z1123" s="151">
        <v>40054</v>
      </c>
      <c r="AA1123" s="152">
        <v>8.01</v>
      </c>
      <c r="AB1123" s="1"/>
      <c r="AC1123" s="146"/>
    </row>
    <row r="1124" spans="26:29" ht="12.75">
      <c r="Z1124" s="151">
        <v>40056</v>
      </c>
      <c r="AA1124" s="152">
        <v>8</v>
      </c>
      <c r="AB1124" s="1"/>
      <c r="AC1124" s="146"/>
    </row>
    <row r="1125" spans="26:29" ht="12.75">
      <c r="Z1125" s="151">
        <v>40057</v>
      </c>
      <c r="AA1125" s="152">
        <v>8</v>
      </c>
      <c r="AB1125" s="1"/>
      <c r="AC1125" s="146"/>
    </row>
    <row r="1126" spans="26:29" ht="12.75">
      <c r="Z1126" s="151">
        <v>40058</v>
      </c>
      <c r="AA1126" s="152">
        <v>8</v>
      </c>
      <c r="AB1126" s="1"/>
      <c r="AC1126" s="146"/>
    </row>
    <row r="1127" spans="26:29" ht="12.75">
      <c r="Z1127" s="151">
        <v>40059</v>
      </c>
      <c r="AA1127" s="152">
        <v>8.01</v>
      </c>
      <c r="AB1127" s="1"/>
      <c r="AC1127" s="146"/>
    </row>
    <row r="1128" spans="26:29" ht="12.75">
      <c r="Z1128" s="151">
        <v>40060</v>
      </c>
      <c r="AA1128" s="152">
        <v>8</v>
      </c>
      <c r="AB1128" s="1"/>
      <c r="AC1128" s="146"/>
    </row>
    <row r="1129" spans="26:29" ht="12.75">
      <c r="Z1129" s="151">
        <v>40063</v>
      </c>
      <c r="AA1129" s="152">
        <v>8</v>
      </c>
      <c r="AB1129" s="1"/>
      <c r="AC1129" s="146"/>
    </row>
    <row r="1130" spans="26:29" ht="12.75">
      <c r="Z1130" s="151">
        <v>40064</v>
      </c>
      <c r="AA1130" s="152">
        <v>8</v>
      </c>
      <c r="AB1130" s="1"/>
      <c r="AC1130" s="146"/>
    </row>
    <row r="1131" spans="26:29" ht="12.75">
      <c r="Z1131" s="151">
        <v>40065</v>
      </c>
      <c r="AA1131" s="152">
        <v>8</v>
      </c>
      <c r="AB1131" s="1"/>
      <c r="AC1131" s="146"/>
    </row>
    <row r="1132" spans="26:29" ht="12.75">
      <c r="Z1132" s="151">
        <v>40066</v>
      </c>
      <c r="AA1132" s="152">
        <v>8</v>
      </c>
      <c r="AB1132" s="1"/>
      <c r="AC1132" s="146"/>
    </row>
    <row r="1133" spans="26:29" ht="12.75">
      <c r="Z1133" s="151">
        <v>40067</v>
      </c>
      <c r="AA1133" s="152">
        <v>8</v>
      </c>
      <c r="AB1133" s="1"/>
      <c r="AC1133" s="146"/>
    </row>
    <row r="1134" spans="26:29" ht="12.75">
      <c r="Z1134" s="151">
        <v>40070</v>
      </c>
      <c r="AA1134" s="152">
        <v>8</v>
      </c>
      <c r="AB1134" s="1"/>
      <c r="AC1134" s="146"/>
    </row>
    <row r="1135" spans="26:29" ht="12.75">
      <c r="Z1135" s="151">
        <v>40071</v>
      </c>
      <c r="AA1135" s="152">
        <v>8</v>
      </c>
      <c r="AB1135" s="1"/>
      <c r="AC1135" s="146"/>
    </row>
    <row r="1136" spans="26:29" ht="12.75">
      <c r="Z1136" s="151">
        <v>40072</v>
      </c>
      <c r="AA1136" s="152">
        <v>8</v>
      </c>
      <c r="AB1136" s="1"/>
      <c r="AC1136" s="146"/>
    </row>
    <row r="1137" spans="26:29" ht="12.75">
      <c r="Z1137" s="151">
        <v>40073</v>
      </c>
      <c r="AA1137" s="152">
        <v>8</v>
      </c>
      <c r="AB1137" s="1"/>
      <c r="AC1137" s="146"/>
    </row>
    <row r="1138" spans="26:29" ht="12.75">
      <c r="Z1138" s="151">
        <v>40074</v>
      </c>
      <c r="AA1138" s="152">
        <v>8</v>
      </c>
      <c r="AB1138" s="1"/>
      <c r="AC1138" s="146"/>
    </row>
    <row r="1139" spans="26:29" ht="12.75">
      <c r="Z1139" s="151">
        <v>40077</v>
      </c>
      <c r="AA1139" s="152">
        <v>8</v>
      </c>
      <c r="AB1139" s="1"/>
      <c r="AC1139" s="146"/>
    </row>
    <row r="1140" spans="26:29" ht="12.75">
      <c r="Z1140" s="151">
        <v>40078</v>
      </c>
      <c r="AA1140" s="152">
        <v>8</v>
      </c>
      <c r="AB1140" s="1"/>
      <c r="AC1140" s="146"/>
    </row>
    <row r="1141" spans="26:29" ht="12.75">
      <c r="Z1141" s="151">
        <v>40079</v>
      </c>
      <c r="AA1141" s="152">
        <v>8</v>
      </c>
      <c r="AB1141" s="1"/>
      <c r="AC1141" s="146"/>
    </row>
    <row r="1142" spans="26:29" ht="12.75">
      <c r="Z1142" s="151">
        <v>40080</v>
      </c>
      <c r="AA1142" s="152">
        <v>8</v>
      </c>
      <c r="AB1142" s="1"/>
      <c r="AC1142" s="146"/>
    </row>
    <row r="1143" spans="26:29" ht="12.75">
      <c r="Z1143" s="151">
        <v>40081</v>
      </c>
      <c r="AA1143" s="152">
        <v>7.99</v>
      </c>
      <c r="AB1143" s="1"/>
      <c r="AC1143" s="146"/>
    </row>
    <row r="1144" spans="26:29" ht="12.75">
      <c r="Z1144" s="151">
        <v>40084</v>
      </c>
      <c r="AA1144" s="152">
        <v>7.96</v>
      </c>
      <c r="AB1144" s="1"/>
      <c r="AC1144" s="146"/>
    </row>
    <row r="1145" spans="26:29" ht="12.75">
      <c r="Z1145" s="151">
        <v>40085</v>
      </c>
      <c r="AA1145" s="152">
        <v>7.5</v>
      </c>
      <c r="AB1145" s="1"/>
      <c r="AC1145" s="146"/>
    </row>
    <row r="1146" spans="26:29" ht="12.75">
      <c r="Z1146" s="151">
        <v>40086</v>
      </c>
      <c r="AA1146" s="152">
        <v>7.5</v>
      </c>
      <c r="AB1146" s="1"/>
      <c r="AC1146" s="146"/>
    </row>
    <row r="1147" spans="26:29" ht="12.75">
      <c r="Z1147" s="151">
        <v>40087</v>
      </c>
      <c r="AA1147" s="152">
        <v>7.5</v>
      </c>
      <c r="AB1147" s="1"/>
      <c r="AC1147" s="146"/>
    </row>
    <row r="1148" spans="26:29" ht="12.75">
      <c r="Z1148" s="151">
        <v>40088</v>
      </c>
      <c r="AA1148" s="152">
        <v>7.5</v>
      </c>
      <c r="AB1148" s="1"/>
      <c r="AC1148" s="146"/>
    </row>
    <row r="1149" spans="26:29" ht="12.75">
      <c r="Z1149" s="151">
        <v>40091</v>
      </c>
      <c r="AA1149" s="152">
        <v>7.5</v>
      </c>
      <c r="AB1149" s="1"/>
      <c r="AC1149" s="146"/>
    </row>
    <row r="1150" spans="26:29" ht="12.75">
      <c r="Z1150" s="151">
        <v>40092</v>
      </c>
      <c r="AA1150" s="152">
        <v>7.5</v>
      </c>
      <c r="AB1150" s="1"/>
      <c r="AC1150" s="146"/>
    </row>
    <row r="1151" spans="26:29" ht="12.75">
      <c r="Z1151" s="151">
        <v>40093</v>
      </c>
      <c r="AA1151" s="152">
        <v>7.5</v>
      </c>
      <c r="AB1151" s="1"/>
      <c r="AC1151" s="146"/>
    </row>
    <row r="1152" spans="26:29" ht="12.75">
      <c r="Z1152" s="151">
        <v>40094</v>
      </c>
      <c r="AA1152" s="152">
        <v>7.5</v>
      </c>
      <c r="AB1152" s="1"/>
      <c r="AC1152" s="146"/>
    </row>
    <row r="1153" spans="26:29" ht="12.75">
      <c r="Z1153" s="151">
        <v>40095</v>
      </c>
      <c r="AA1153" s="152">
        <v>7.49</v>
      </c>
      <c r="AB1153" s="1"/>
      <c r="AC1153" s="146"/>
    </row>
    <row r="1154" spans="26:29" ht="12.75">
      <c r="Z1154" s="151">
        <v>40098</v>
      </c>
      <c r="AA1154" s="152">
        <v>7.49</v>
      </c>
      <c r="AB1154" s="1"/>
      <c r="AC1154" s="146"/>
    </row>
    <row r="1155" spans="26:29" ht="12.75">
      <c r="Z1155" s="151">
        <v>40099</v>
      </c>
      <c r="AA1155" s="152">
        <v>7.49</v>
      </c>
      <c r="AB1155" s="1"/>
      <c r="AC1155" s="146"/>
    </row>
    <row r="1156" spans="26:29" ht="12.75">
      <c r="Z1156" s="151">
        <v>40100</v>
      </c>
      <c r="AA1156" s="152">
        <v>7.5</v>
      </c>
      <c r="AB1156" s="1"/>
      <c r="AC1156" s="146"/>
    </row>
    <row r="1157" spans="26:29" ht="12.75">
      <c r="Z1157" s="151">
        <v>40101</v>
      </c>
      <c r="AA1157" s="152">
        <v>7.5</v>
      </c>
      <c r="AB1157" s="1"/>
      <c r="AC1157" s="146"/>
    </row>
    <row r="1158" spans="26:29" ht="12.75">
      <c r="Z1158" s="151">
        <v>40102</v>
      </c>
      <c r="AA1158" s="152">
        <v>7.5</v>
      </c>
      <c r="AB1158" s="1"/>
      <c r="AC1158" s="146"/>
    </row>
    <row r="1159" spans="26:29" ht="12.75">
      <c r="Z1159" s="151">
        <v>40105</v>
      </c>
      <c r="AA1159" s="152">
        <v>7.44</v>
      </c>
      <c r="AB1159" s="1"/>
      <c r="AC1159" s="146"/>
    </row>
    <row r="1160" spans="26:29" ht="12.75">
      <c r="Z1160" s="151">
        <v>40106</v>
      </c>
      <c r="AA1160" s="152">
        <v>7</v>
      </c>
      <c r="AB1160" s="1"/>
      <c r="AC1160" s="146"/>
    </row>
    <row r="1161" spans="26:29" ht="12.75">
      <c r="Z1161" s="151">
        <v>40107</v>
      </c>
      <c r="AA1161" s="152">
        <v>7</v>
      </c>
      <c r="AB1161" s="1"/>
      <c r="AC1161" s="146"/>
    </row>
    <row r="1162" spans="26:29" ht="12.75">
      <c r="Z1162" s="151">
        <v>40108</v>
      </c>
      <c r="AA1162" s="152">
        <v>7</v>
      </c>
      <c r="AB1162" s="1"/>
      <c r="AC1162" s="146"/>
    </row>
    <row r="1163" spans="26:29" ht="12.75">
      <c r="Z1163" s="151">
        <v>40112</v>
      </c>
      <c r="AA1163" s="152">
        <v>7</v>
      </c>
      <c r="AB1163" s="1"/>
      <c r="AC1163" s="146"/>
    </row>
    <row r="1164" spans="26:29" ht="12.75">
      <c r="Z1164" s="151">
        <v>40113</v>
      </c>
      <c r="AA1164" s="152">
        <v>7</v>
      </c>
      <c r="AB1164" s="1"/>
      <c r="AC1164" s="146"/>
    </row>
    <row r="1165" spans="26:29" ht="12.75">
      <c r="Z1165" s="151">
        <v>40114</v>
      </c>
      <c r="AA1165" s="152">
        <v>7</v>
      </c>
      <c r="AB1165" s="1"/>
      <c r="AC1165" s="146"/>
    </row>
    <row r="1166" spans="26:29" ht="12.75">
      <c r="Z1166" s="151">
        <v>40115</v>
      </c>
      <c r="AA1166" s="152">
        <v>7</v>
      </c>
      <c r="AB1166" s="1"/>
      <c r="AC1166" s="146"/>
    </row>
    <row r="1167" spans="26:29" ht="12.75">
      <c r="Z1167" s="151">
        <v>40116</v>
      </c>
      <c r="AA1167" s="152">
        <v>7</v>
      </c>
      <c r="AB1167" s="1"/>
      <c r="AC1167" s="146"/>
    </row>
    <row r="1168" spans="26:29" ht="12.75">
      <c r="Z1168" s="151">
        <v>40119</v>
      </c>
      <c r="AA1168" s="152">
        <v>7</v>
      </c>
      <c r="AB1168" s="1"/>
      <c r="AC1168" s="146"/>
    </row>
    <row r="1169" spans="26:29" ht="12.75">
      <c r="Z1169" s="151">
        <v>40120</v>
      </c>
      <c r="AA1169" s="152">
        <v>7</v>
      </c>
      <c r="AB1169" s="1"/>
      <c r="AC1169" s="146"/>
    </row>
    <row r="1170" spans="26:29" ht="12.75">
      <c r="Z1170" s="151">
        <v>40121</v>
      </c>
      <c r="AA1170" s="152">
        <v>7</v>
      </c>
      <c r="AB1170" s="1"/>
      <c r="AC1170" s="146"/>
    </row>
    <row r="1171" spans="26:29" ht="12.75">
      <c r="Z1171" s="151">
        <v>40122</v>
      </c>
      <c r="AA1171" s="152">
        <v>7</v>
      </c>
      <c r="AB1171" s="1"/>
      <c r="AC1171" s="146"/>
    </row>
    <row r="1172" spans="26:29" ht="12.75">
      <c r="Z1172" s="151">
        <v>40123</v>
      </c>
      <c r="AA1172" s="152">
        <v>6.99</v>
      </c>
      <c r="AB1172" s="1"/>
      <c r="AC1172" s="146"/>
    </row>
    <row r="1173" spans="26:29" ht="12.75">
      <c r="Z1173" s="151">
        <v>40126</v>
      </c>
      <c r="AA1173" s="152">
        <v>6.99</v>
      </c>
      <c r="AB1173" s="1"/>
      <c r="AC1173" s="146"/>
    </row>
    <row r="1174" spans="26:29" ht="12.75">
      <c r="Z1174" s="151">
        <v>40127</v>
      </c>
      <c r="AA1174" s="152">
        <v>6.99</v>
      </c>
      <c r="AB1174" s="1"/>
      <c r="AC1174" s="146"/>
    </row>
    <row r="1175" spans="26:29" ht="12.75">
      <c r="Z1175" s="151">
        <v>40128</v>
      </c>
      <c r="AA1175" s="152">
        <v>7</v>
      </c>
      <c r="AB1175" s="1"/>
      <c r="AC1175" s="146"/>
    </row>
    <row r="1176" spans="26:29" ht="12.75">
      <c r="Z1176" s="151">
        <v>40129</v>
      </c>
      <c r="AA1176" s="152">
        <v>7</v>
      </c>
      <c r="AB1176" s="1"/>
      <c r="AC1176" s="146"/>
    </row>
    <row r="1177" spans="26:29" ht="12.75">
      <c r="Z1177" s="151">
        <v>40130</v>
      </c>
      <c r="AA1177" s="152">
        <v>7</v>
      </c>
      <c r="AB1177" s="1"/>
      <c r="AC1177" s="146"/>
    </row>
    <row r="1178" spans="26:29" ht="12.75">
      <c r="Z1178" s="151">
        <v>40133</v>
      </c>
      <c r="AA1178" s="152">
        <v>7</v>
      </c>
      <c r="AB1178" s="1"/>
      <c r="AC1178" s="146"/>
    </row>
    <row r="1179" spans="26:29" ht="12.75">
      <c r="Z1179" s="151">
        <v>40134</v>
      </c>
      <c r="AA1179" s="152">
        <v>6.99</v>
      </c>
      <c r="AB1179" s="1"/>
      <c r="AC1179" s="146"/>
    </row>
    <row r="1180" spans="26:29" ht="12.75">
      <c r="Z1180" s="151">
        <v>40135</v>
      </c>
      <c r="AA1180" s="152">
        <v>6.99</v>
      </c>
      <c r="AB1180" s="1"/>
      <c r="AC1180" s="146"/>
    </row>
    <row r="1181" spans="26:29" ht="12.75">
      <c r="Z1181" s="151">
        <v>40136</v>
      </c>
      <c r="AA1181" s="152">
        <v>6.99</v>
      </c>
      <c r="AB1181" s="1"/>
      <c r="AC1181" s="146"/>
    </row>
    <row r="1182" spans="26:29" ht="12.75">
      <c r="Z1182" s="151">
        <v>40137</v>
      </c>
      <c r="AA1182" s="152">
        <v>6.99</v>
      </c>
      <c r="AB1182" s="1"/>
      <c r="AC1182" s="146"/>
    </row>
    <row r="1183" spans="26:29" ht="12.75">
      <c r="Z1183" s="151">
        <v>40140</v>
      </c>
      <c r="AA1183" s="152">
        <v>6.93</v>
      </c>
      <c r="AB1183" s="1"/>
      <c r="AC1183" s="146"/>
    </row>
    <row r="1184" spans="26:29" ht="12.75">
      <c r="Z1184" s="151">
        <v>40141</v>
      </c>
      <c r="AA1184" s="152">
        <v>6.5</v>
      </c>
      <c r="AB1184" s="1"/>
      <c r="AC1184" s="146"/>
    </row>
    <row r="1185" spans="26:29" ht="12.75">
      <c r="Z1185" s="151">
        <v>40142</v>
      </c>
      <c r="AA1185" s="152">
        <v>6.5</v>
      </c>
      <c r="AB1185" s="1"/>
      <c r="AC1185" s="146"/>
    </row>
    <row r="1186" spans="26:29" ht="12.75">
      <c r="Z1186" s="151">
        <v>40143</v>
      </c>
      <c r="AA1186" s="152">
        <v>6.5</v>
      </c>
      <c r="AB1186" s="1"/>
      <c r="AC1186" s="146"/>
    </row>
    <row r="1187" spans="26:29" ht="12.75">
      <c r="Z1187" s="151">
        <v>40144</v>
      </c>
      <c r="AA1187" s="152">
        <v>6.5</v>
      </c>
      <c r="AB1187" s="1"/>
      <c r="AC1187" s="146"/>
    </row>
    <row r="1188" spans="26:29" ht="12.75">
      <c r="Z1188" s="151">
        <v>40147</v>
      </c>
      <c r="AA1188" s="152">
        <v>6.5</v>
      </c>
      <c r="AB1188" s="1"/>
      <c r="AC1188" s="146"/>
    </row>
    <row r="1189" spans="26:29" ht="12.75">
      <c r="Z1189" s="151">
        <v>40148</v>
      </c>
      <c r="AA1189" s="152">
        <v>6.5</v>
      </c>
      <c r="AB1189" s="1"/>
      <c r="AC1189" s="146"/>
    </row>
    <row r="1190" spans="26:29" ht="12.75">
      <c r="Z1190" s="151">
        <v>40149</v>
      </c>
      <c r="AA1190" s="152">
        <v>6.49</v>
      </c>
      <c r="AB1190" s="1"/>
      <c r="AC1190" s="146"/>
    </row>
    <row r="1191" spans="26:29" ht="12.75">
      <c r="Z1191" s="151">
        <v>40150</v>
      </c>
      <c r="AA1191" s="152">
        <v>6.49</v>
      </c>
      <c r="AB1191" s="1"/>
      <c r="AC1191" s="146"/>
    </row>
    <row r="1192" spans="26:29" ht="12.75">
      <c r="Z1192" s="151">
        <v>40151</v>
      </c>
      <c r="AA1192" s="152">
        <v>6.5</v>
      </c>
      <c r="AB1192" s="1"/>
      <c r="AC1192" s="146"/>
    </row>
    <row r="1193" spans="26:29" ht="12.75">
      <c r="Z1193" s="151">
        <v>40154</v>
      </c>
      <c r="AA1193" s="152">
        <v>6.5</v>
      </c>
      <c r="AB1193" s="1"/>
      <c r="AC1193" s="146"/>
    </row>
    <row r="1194" spans="26:29" ht="12.75">
      <c r="Z1194" s="151">
        <v>40155</v>
      </c>
      <c r="AA1194" s="152">
        <v>6.5</v>
      </c>
      <c r="AB1194" s="1"/>
      <c r="AC1194" s="146"/>
    </row>
    <row r="1195" spans="26:29" ht="12.75">
      <c r="Z1195" s="151">
        <v>40156</v>
      </c>
      <c r="AA1195" s="152">
        <v>6.5</v>
      </c>
      <c r="AB1195" s="1"/>
      <c r="AC1195" s="146"/>
    </row>
    <row r="1196" spans="26:29" ht="12.75">
      <c r="Z1196" s="151">
        <v>40157</v>
      </c>
      <c r="AA1196" s="152">
        <v>6.5</v>
      </c>
      <c r="AB1196" s="1"/>
      <c r="AC1196" s="146"/>
    </row>
    <row r="1197" spans="26:29" ht="12.75">
      <c r="Z1197" s="151">
        <v>40158</v>
      </c>
      <c r="AA1197" s="152">
        <v>6.5</v>
      </c>
      <c r="AB1197" s="1"/>
      <c r="AC1197" s="146"/>
    </row>
    <row r="1198" spans="26:29" ht="12.75">
      <c r="Z1198" s="151">
        <v>40161</v>
      </c>
      <c r="AA1198" s="152">
        <v>6.5</v>
      </c>
      <c r="AB1198" s="1"/>
      <c r="AC1198" s="146"/>
    </row>
    <row r="1199" spans="26:29" ht="12.75">
      <c r="Z1199" s="151">
        <v>40162</v>
      </c>
      <c r="AA1199" s="152">
        <v>6.5</v>
      </c>
      <c r="AB1199" s="1"/>
      <c r="AC1199" s="146"/>
    </row>
    <row r="1200" spans="26:29" ht="12.75">
      <c r="Z1200" s="151">
        <v>40163</v>
      </c>
      <c r="AA1200" s="152">
        <v>6.5</v>
      </c>
      <c r="AB1200" s="1"/>
      <c r="AC1200" s="146"/>
    </row>
    <row r="1201" spans="26:29" ht="12.75">
      <c r="Z1201" s="151">
        <v>40164</v>
      </c>
      <c r="AA1201" s="152">
        <v>6.5</v>
      </c>
      <c r="AB1201" s="1"/>
      <c r="AC1201" s="146"/>
    </row>
    <row r="1202" spans="26:29" ht="12.75">
      <c r="Z1202" s="151">
        <v>40165</v>
      </c>
      <c r="AA1202" s="152">
        <v>6.5</v>
      </c>
      <c r="AB1202" s="1"/>
      <c r="AC1202" s="146"/>
    </row>
    <row r="1203" spans="26:29" ht="12.75">
      <c r="Z1203" s="151">
        <v>40166</v>
      </c>
      <c r="AA1203" s="152">
        <v>6.5</v>
      </c>
      <c r="AB1203" s="1"/>
      <c r="AC1203" s="146"/>
    </row>
    <row r="1204" spans="26:29" ht="12.75">
      <c r="Z1204" s="151">
        <v>40168</v>
      </c>
      <c r="AA1204" s="152">
        <v>6.49</v>
      </c>
      <c r="AB1204" s="1"/>
      <c r="AC1204" s="146"/>
    </row>
    <row r="1205" spans="26:29" ht="12.75">
      <c r="Z1205" s="151">
        <v>40169</v>
      </c>
      <c r="AA1205" s="152">
        <v>6.25</v>
      </c>
      <c r="AB1205" s="1"/>
      <c r="AC1205" s="146"/>
    </row>
    <row r="1206" spans="26:29" ht="12.75">
      <c r="Z1206" s="151">
        <v>40170</v>
      </c>
      <c r="AA1206" s="152">
        <v>6.25</v>
      </c>
      <c r="AB1206" s="1"/>
      <c r="AC1206" s="146"/>
    </row>
    <row r="1207" spans="26:29" ht="12.75">
      <c r="Z1207" s="151">
        <v>40175</v>
      </c>
      <c r="AA1207" s="152">
        <v>6.25</v>
      </c>
      <c r="AB1207" s="1"/>
      <c r="AC1207" s="146"/>
    </row>
    <row r="1208" spans="26:29" ht="12.75">
      <c r="Z1208" s="151">
        <v>40176</v>
      </c>
      <c r="AA1208" s="152">
        <v>6.25</v>
      </c>
      <c r="AB1208" s="1"/>
      <c r="AC1208" s="146"/>
    </row>
    <row r="1209" spans="26:29" ht="12.75">
      <c r="Z1209" s="153">
        <v>40177</v>
      </c>
      <c r="AA1209" s="154">
        <v>6.24</v>
      </c>
      <c r="AB1209" s="1"/>
      <c r="AC1209" s="146"/>
    </row>
    <row r="1210" spans="26:29" ht="12.75">
      <c r="Z1210" s="149">
        <v>40182</v>
      </c>
      <c r="AA1210" s="150">
        <v>6.24</v>
      </c>
      <c r="AB1210" s="1"/>
      <c r="AC1210" s="146"/>
    </row>
    <row r="1211" spans="26:29" ht="12.75">
      <c r="Z1211" s="151">
        <v>40183</v>
      </c>
      <c r="AA1211" s="152">
        <v>6.25</v>
      </c>
      <c r="AB1211" s="1"/>
      <c r="AC1211" s="146"/>
    </row>
    <row r="1212" spans="26:29" ht="12.75">
      <c r="Z1212" s="151">
        <v>40184</v>
      </c>
      <c r="AA1212" s="152">
        <v>6.25</v>
      </c>
      <c r="AB1212" s="1"/>
      <c r="AC1212" s="146"/>
    </row>
    <row r="1213" spans="26:29" ht="12.75">
      <c r="Z1213" s="151">
        <v>40185</v>
      </c>
      <c r="AA1213" s="152">
        <v>6.25</v>
      </c>
      <c r="AB1213" s="1"/>
      <c r="AC1213" s="146"/>
    </row>
    <row r="1214" spans="26:29" ht="12.75">
      <c r="Z1214" s="151">
        <v>40186</v>
      </c>
      <c r="AA1214" s="152">
        <v>6.25</v>
      </c>
      <c r="AB1214" s="1"/>
      <c r="AC1214" s="146"/>
    </row>
    <row r="1215" spans="26:29" ht="12.75">
      <c r="Z1215" s="151">
        <v>40189</v>
      </c>
      <c r="AA1215" s="152">
        <v>6.25</v>
      </c>
      <c r="AB1215" s="1"/>
      <c r="AC1215" s="146"/>
    </row>
    <row r="1216" spans="26:29" ht="12.75">
      <c r="Z1216" s="151">
        <v>40190</v>
      </c>
      <c r="AA1216" s="152">
        <v>6.25</v>
      </c>
      <c r="AB1216" s="1"/>
      <c r="AC1216" s="146"/>
    </row>
    <row r="1217" spans="26:29" ht="12.75">
      <c r="Z1217" s="151">
        <v>40191</v>
      </c>
      <c r="AA1217" s="152">
        <v>6.25</v>
      </c>
      <c r="AB1217" s="1"/>
      <c r="AC1217" s="146"/>
    </row>
    <row r="1218" spans="26:29" ht="12.75">
      <c r="Z1218" s="151">
        <v>40192</v>
      </c>
      <c r="AA1218" s="152">
        <v>6.25</v>
      </c>
      <c r="AB1218" s="1"/>
      <c r="AC1218" s="146"/>
    </row>
    <row r="1219" spans="26:29" ht="12.75">
      <c r="Z1219" s="151">
        <v>40193</v>
      </c>
      <c r="AA1219" s="152">
        <v>6.25</v>
      </c>
      <c r="AB1219" s="1"/>
      <c r="AC1219" s="146"/>
    </row>
    <row r="1220" spans="26:29" ht="12.75">
      <c r="Z1220" s="151">
        <v>40196</v>
      </c>
      <c r="AA1220" s="152">
        <v>6.25</v>
      </c>
      <c r="AB1220" s="1"/>
      <c r="AC1220" s="146"/>
    </row>
    <row r="1221" spans="26:29" ht="12.75">
      <c r="Z1221" s="151">
        <v>40197</v>
      </c>
      <c r="AA1221" s="152">
        <v>6.24</v>
      </c>
      <c r="AB1221" s="1"/>
      <c r="AC1221" s="146"/>
    </row>
    <row r="1222" spans="26:29" ht="12.75">
      <c r="Z1222" s="151">
        <v>40198</v>
      </c>
      <c r="AA1222" s="152">
        <v>6.24</v>
      </c>
      <c r="AB1222" s="1"/>
      <c r="AC1222" s="146"/>
    </row>
    <row r="1223" spans="26:29" ht="12.75">
      <c r="Z1223" s="151">
        <v>40199</v>
      </c>
      <c r="AA1223" s="152">
        <v>6.24</v>
      </c>
      <c r="AB1223" s="1"/>
      <c r="AC1223" s="146"/>
    </row>
    <row r="1224" spans="26:29" ht="12.75">
      <c r="Z1224" s="151">
        <v>40200</v>
      </c>
      <c r="AA1224" s="152">
        <v>6.22</v>
      </c>
      <c r="AB1224" s="1"/>
      <c r="AC1224" s="146"/>
    </row>
    <row r="1225" spans="26:29" ht="12.75">
      <c r="Z1225" s="151">
        <v>40203</v>
      </c>
      <c r="AA1225" s="152">
        <v>6.14</v>
      </c>
      <c r="AB1225" s="1"/>
      <c r="AC1225" s="146"/>
    </row>
    <row r="1226" spans="26:29" ht="12.75">
      <c r="Z1226" s="151">
        <v>40204</v>
      </c>
      <c r="AA1226" s="152">
        <v>6.01</v>
      </c>
      <c r="AB1226" s="1"/>
      <c r="AC1226" s="146"/>
    </row>
    <row r="1227" spans="26:29" ht="12.75">
      <c r="Z1227" s="151">
        <v>40205</v>
      </c>
      <c r="AA1227" s="152">
        <v>6</v>
      </c>
      <c r="AB1227" s="1"/>
      <c r="AC1227" s="146"/>
    </row>
    <row r="1228" spans="26:29" ht="12.75">
      <c r="Z1228" s="151">
        <v>40206</v>
      </c>
      <c r="AA1228" s="152">
        <v>6</v>
      </c>
      <c r="AB1228" s="1"/>
      <c r="AC1228" s="146"/>
    </row>
    <row r="1229" spans="26:29" ht="12.75">
      <c r="Z1229" s="151">
        <v>40207</v>
      </c>
      <c r="AA1229" s="152">
        <v>6</v>
      </c>
      <c r="AB1229" s="1"/>
      <c r="AC1229" s="146"/>
    </row>
    <row r="1230" spans="26:29" ht="12.75">
      <c r="Z1230" s="151">
        <v>40210</v>
      </c>
      <c r="AA1230" s="152">
        <v>6</v>
      </c>
      <c r="AB1230" s="1"/>
      <c r="AC1230" s="146"/>
    </row>
    <row r="1231" spans="26:29" ht="12.75">
      <c r="Z1231" s="151">
        <v>40211</v>
      </c>
      <c r="AA1231" s="152">
        <v>6</v>
      </c>
      <c r="AB1231" s="1"/>
      <c r="AC1231" s="146"/>
    </row>
    <row r="1232" spans="26:29" ht="12.75">
      <c r="Z1232" s="151">
        <v>40212</v>
      </c>
      <c r="AA1232" s="152">
        <v>6</v>
      </c>
      <c r="AB1232" s="1"/>
      <c r="AC1232" s="146"/>
    </row>
    <row r="1233" spans="26:29" ht="12.75">
      <c r="Z1233" s="151">
        <v>40213</v>
      </c>
      <c r="AA1233" s="152">
        <v>6</v>
      </c>
      <c r="AB1233" s="1"/>
      <c r="AC1233" s="146"/>
    </row>
    <row r="1234" spans="26:29" ht="12.75">
      <c r="Z1234" s="151">
        <v>40214</v>
      </c>
      <c r="AA1234" s="152">
        <v>6</v>
      </c>
      <c r="AB1234" s="1"/>
      <c r="AC1234" s="146"/>
    </row>
    <row r="1235" spans="26:29" ht="12.75">
      <c r="Z1235" s="151">
        <v>40217</v>
      </c>
      <c r="AA1235" s="152">
        <v>6</v>
      </c>
      <c r="AB1235" s="1"/>
      <c r="AC1235" s="146"/>
    </row>
    <row r="1236" spans="26:29" ht="12.75">
      <c r="Z1236" s="151">
        <v>40218</v>
      </c>
      <c r="AA1236" s="152">
        <v>6</v>
      </c>
      <c r="AB1236" s="1"/>
      <c r="AC1236" s="146"/>
    </row>
    <row r="1237" spans="26:29" ht="12.75">
      <c r="Z1237" s="151">
        <v>40219</v>
      </c>
      <c r="AA1237" s="152">
        <v>6</v>
      </c>
      <c r="AB1237" s="1"/>
      <c r="AC1237" s="146"/>
    </row>
    <row r="1238" spans="26:29" ht="12.75">
      <c r="Z1238" s="151">
        <v>40220</v>
      </c>
      <c r="AA1238" s="152">
        <v>6</v>
      </c>
      <c r="AB1238" s="1"/>
      <c r="AC1238" s="146"/>
    </row>
    <row r="1239" spans="26:29" ht="12.75">
      <c r="Z1239" s="151">
        <v>40221</v>
      </c>
      <c r="AA1239" s="152">
        <v>6</v>
      </c>
      <c r="AB1239" s="1"/>
      <c r="AC1239" s="146"/>
    </row>
    <row r="1240" spans="26:29" ht="12.75">
      <c r="Z1240" s="151">
        <v>40224</v>
      </c>
      <c r="AA1240" s="152">
        <v>6</v>
      </c>
      <c r="AB1240" s="1"/>
      <c r="AC1240" s="146"/>
    </row>
    <row r="1241" spans="26:29" ht="12.75">
      <c r="Z1241" s="151">
        <v>40225</v>
      </c>
      <c r="AA1241" s="152">
        <v>5.99</v>
      </c>
      <c r="AB1241" s="1"/>
      <c r="AC1241" s="146"/>
    </row>
    <row r="1242" spans="26:29" ht="12.75">
      <c r="Z1242" s="151">
        <v>40226</v>
      </c>
      <c r="AA1242" s="152">
        <v>5.99</v>
      </c>
      <c r="AB1242" s="1"/>
      <c r="AC1242" s="146"/>
    </row>
    <row r="1243" spans="26:29" ht="12.75">
      <c r="Z1243" s="151">
        <v>40227</v>
      </c>
      <c r="AA1243" s="152">
        <v>5.98</v>
      </c>
      <c r="AB1243" s="1"/>
      <c r="AC1243" s="146"/>
    </row>
    <row r="1244" spans="26:29" ht="12.75">
      <c r="Z1244" s="151">
        <v>40228</v>
      </c>
      <c r="AA1244" s="152">
        <v>5.98</v>
      </c>
      <c r="AB1244" s="1"/>
      <c r="AC1244" s="146"/>
    </row>
    <row r="1245" spans="26:29" ht="12.75">
      <c r="Z1245" s="151">
        <v>40231</v>
      </c>
      <c r="AA1245" s="152">
        <v>5.93</v>
      </c>
      <c r="AB1245" s="1"/>
      <c r="AC1245" s="146"/>
    </row>
    <row r="1246" spans="26:29" ht="12.75">
      <c r="Z1246" s="151">
        <v>40232</v>
      </c>
      <c r="AA1246" s="152">
        <v>5.8</v>
      </c>
      <c r="AB1246" s="1"/>
      <c r="AC1246" s="146"/>
    </row>
    <row r="1247" spans="26:29" ht="12.75">
      <c r="Z1247" s="151">
        <v>40233</v>
      </c>
      <c r="AA1247" s="152">
        <v>5.8</v>
      </c>
      <c r="AB1247" s="1"/>
      <c r="AC1247" s="146"/>
    </row>
    <row r="1248" spans="26:29" ht="12.75">
      <c r="Z1248" s="151">
        <v>40234</v>
      </c>
      <c r="AA1248" s="152">
        <v>5.78</v>
      </c>
      <c r="AB1248" s="1"/>
      <c r="AC1248" s="146"/>
    </row>
    <row r="1249" spans="26:29" ht="12.75">
      <c r="Z1249" s="151">
        <v>40235</v>
      </c>
      <c r="AA1249" s="152">
        <v>5.77</v>
      </c>
      <c r="AB1249" s="1"/>
      <c r="AC1249" s="146"/>
    </row>
    <row r="1250" spans="26:29" ht="12.75">
      <c r="Z1250" s="151">
        <v>40238</v>
      </c>
      <c r="AA1250" s="152">
        <v>5.77</v>
      </c>
      <c r="AB1250" s="1"/>
      <c r="AC1250" s="146"/>
    </row>
    <row r="1251" spans="26:29" ht="12.75">
      <c r="Z1251" s="151">
        <v>40239</v>
      </c>
      <c r="AA1251" s="152">
        <v>5.76</v>
      </c>
      <c r="AB1251" s="1"/>
      <c r="AC1251" s="146"/>
    </row>
    <row r="1252" spans="26:29" ht="12.75">
      <c r="Z1252" s="151">
        <v>40240</v>
      </c>
      <c r="AA1252" s="152">
        <v>5.76</v>
      </c>
      <c r="AB1252" s="1"/>
      <c r="AC1252" s="146"/>
    </row>
    <row r="1253" spans="26:29" ht="12.75">
      <c r="Z1253" s="151">
        <v>40241</v>
      </c>
      <c r="AA1253" s="152">
        <v>5.75</v>
      </c>
      <c r="AB1253" s="1"/>
      <c r="AC1253" s="146"/>
    </row>
    <row r="1254" spans="26:29" ht="12.75">
      <c r="Z1254" s="151">
        <v>40242</v>
      </c>
      <c r="AA1254" s="152">
        <v>5.75</v>
      </c>
      <c r="AB1254" s="1"/>
      <c r="AC1254" s="146"/>
    </row>
    <row r="1255" spans="26:29" ht="12.75">
      <c r="Z1255" s="151">
        <v>40245</v>
      </c>
      <c r="AA1255" s="152">
        <v>5.75</v>
      </c>
      <c r="AB1255" s="1"/>
      <c r="AC1255" s="146"/>
    </row>
    <row r="1256" spans="26:29" ht="12.75">
      <c r="Z1256" s="151">
        <v>40246</v>
      </c>
      <c r="AA1256" s="152">
        <v>5.75</v>
      </c>
      <c r="AB1256" s="1"/>
      <c r="AC1256" s="146"/>
    </row>
    <row r="1257" spans="26:29" ht="12.75">
      <c r="Z1257" s="151">
        <v>40247</v>
      </c>
      <c r="AA1257" s="152">
        <v>5.74</v>
      </c>
      <c r="AB1257" s="1"/>
      <c r="AC1257" s="146"/>
    </row>
    <row r="1258" spans="26:29" ht="12.75">
      <c r="Z1258" s="151">
        <v>40248</v>
      </c>
      <c r="AA1258" s="152">
        <v>5.74</v>
      </c>
      <c r="AB1258" s="1"/>
      <c r="AC1258" s="146"/>
    </row>
    <row r="1259" spans="26:29" ht="12.75">
      <c r="Z1259" s="151">
        <v>40249</v>
      </c>
      <c r="AA1259" s="152">
        <v>5.73</v>
      </c>
      <c r="AB1259" s="1"/>
      <c r="AC1259" s="146"/>
    </row>
    <row r="1260" spans="26:29" ht="12.75">
      <c r="Z1260" s="151">
        <v>40253</v>
      </c>
      <c r="AA1260" s="152">
        <v>5.73</v>
      </c>
      <c r="AB1260" s="1"/>
      <c r="AC1260" s="146"/>
    </row>
    <row r="1261" spans="26:29" ht="12.75">
      <c r="Z1261" s="151">
        <v>40254</v>
      </c>
      <c r="AA1261" s="152">
        <v>5.73</v>
      </c>
      <c r="AB1261" s="1"/>
      <c r="AC1261" s="146"/>
    </row>
    <row r="1262" spans="26:29" ht="12.75">
      <c r="Z1262" s="151">
        <v>40255</v>
      </c>
      <c r="AA1262" s="152">
        <v>5.73</v>
      </c>
      <c r="AB1262" s="1"/>
      <c r="AC1262" s="146"/>
    </row>
    <row r="1263" spans="26:29" ht="12.75">
      <c r="Z1263" s="151">
        <v>40256</v>
      </c>
      <c r="AA1263" s="152">
        <v>5.73</v>
      </c>
      <c r="AB1263" s="1"/>
      <c r="AC1263" s="146"/>
    </row>
    <row r="1264" spans="26:29" ht="12.75">
      <c r="Z1264" s="151">
        <v>40259</v>
      </c>
      <c r="AA1264" s="152">
        <v>5.73</v>
      </c>
      <c r="AB1264" s="1"/>
      <c r="AC1264" s="146"/>
    </row>
    <row r="1265" spans="26:29" ht="12.75">
      <c r="Z1265" s="151">
        <v>40260</v>
      </c>
      <c r="AA1265" s="152">
        <v>5.72</v>
      </c>
      <c r="AB1265" s="1"/>
      <c r="AC1265" s="146"/>
    </row>
    <row r="1266" spans="26:29" ht="12.75">
      <c r="Z1266" s="151">
        <v>40261</v>
      </c>
      <c r="AA1266" s="152">
        <v>5.71</v>
      </c>
      <c r="AB1266" s="1"/>
      <c r="AC1266" s="146"/>
    </row>
    <row r="1267" spans="26:29" ht="12.75">
      <c r="Z1267" s="151">
        <v>40262</v>
      </c>
      <c r="AA1267" s="152">
        <v>5.71</v>
      </c>
      <c r="AB1267" s="1"/>
      <c r="AC1267" s="146"/>
    </row>
    <row r="1268" spans="26:29" ht="12.75">
      <c r="Z1268" s="151">
        <v>40263</v>
      </c>
      <c r="AA1268" s="152">
        <v>5.7</v>
      </c>
      <c r="AB1268" s="1"/>
      <c r="AC1268" s="146"/>
    </row>
    <row r="1269" spans="26:29" ht="12.75">
      <c r="Z1269" s="151">
        <v>40266</v>
      </c>
      <c r="AA1269" s="152">
        <v>5.68</v>
      </c>
      <c r="AB1269" s="1"/>
      <c r="AC1269" s="146"/>
    </row>
    <row r="1270" spans="26:29" ht="12.75">
      <c r="Z1270" s="151">
        <v>40267</v>
      </c>
      <c r="AA1270" s="152">
        <v>5.5</v>
      </c>
      <c r="AB1270" s="1"/>
      <c r="AC1270" s="146"/>
    </row>
    <row r="1271" spans="26:29" ht="12.75">
      <c r="Z1271" s="151">
        <v>40268</v>
      </c>
      <c r="AA1271" s="152">
        <v>5.5</v>
      </c>
      <c r="AB1271" s="1"/>
      <c r="AC1271" s="146"/>
    </row>
    <row r="1272" spans="26:29" ht="12.75">
      <c r="Z1272" s="151">
        <v>40269</v>
      </c>
      <c r="AA1272" s="152">
        <v>5.5</v>
      </c>
      <c r="AB1272" s="1"/>
      <c r="AC1272" s="146"/>
    </row>
    <row r="1273" spans="26:29" ht="12.75">
      <c r="Z1273" s="151">
        <v>40270</v>
      </c>
      <c r="AA1273" s="152">
        <v>5.5</v>
      </c>
      <c r="AB1273" s="1"/>
      <c r="AC1273" s="146"/>
    </row>
    <row r="1274" spans="26:29" ht="12.75">
      <c r="Z1274" s="151">
        <v>40274</v>
      </c>
      <c r="AA1274" s="152">
        <v>5.5</v>
      </c>
      <c r="AB1274" s="1"/>
      <c r="AC1274" s="146"/>
    </row>
    <row r="1275" spans="26:29" ht="12.75">
      <c r="Z1275" s="151">
        <v>40275</v>
      </c>
      <c r="AA1275" s="152">
        <v>5.5</v>
      </c>
      <c r="AB1275" s="1"/>
      <c r="AC1275" s="146"/>
    </row>
    <row r="1276" spans="26:29" ht="12.75">
      <c r="Z1276" s="151">
        <v>40276</v>
      </c>
      <c r="AA1276" s="152">
        <v>5.5</v>
      </c>
      <c r="AB1276" s="1"/>
      <c r="AC1276" s="146"/>
    </row>
    <row r="1277" spans="26:29" ht="12.75">
      <c r="Z1277" s="151">
        <v>40277</v>
      </c>
      <c r="AA1277" s="152">
        <v>5.5</v>
      </c>
      <c r="AB1277" s="1"/>
      <c r="AC1277" s="146"/>
    </row>
    <row r="1278" spans="26:29" ht="12.75">
      <c r="Z1278" s="151">
        <v>40280</v>
      </c>
      <c r="AA1278" s="152">
        <v>5.5</v>
      </c>
      <c r="AB1278" s="1"/>
      <c r="AC1278" s="146"/>
    </row>
    <row r="1279" spans="26:29" ht="12.75">
      <c r="Z1279" s="151">
        <v>40281</v>
      </c>
      <c r="AA1279" s="152">
        <v>5.5</v>
      </c>
      <c r="AB1279" s="1"/>
      <c r="AC1279" s="146"/>
    </row>
    <row r="1280" spans="26:29" ht="12.75">
      <c r="Z1280" s="151">
        <v>40282</v>
      </c>
      <c r="AA1280" s="152">
        <v>5.5</v>
      </c>
      <c r="AB1280" s="1"/>
      <c r="AC1280" s="146"/>
    </row>
    <row r="1281" spans="26:29" ht="12.75">
      <c r="Z1281" s="151">
        <v>40283</v>
      </c>
      <c r="AA1281" s="152">
        <v>5.5</v>
      </c>
      <c r="AB1281" s="1"/>
      <c r="AC1281" s="146"/>
    </row>
    <row r="1282" spans="26:29" ht="12.75">
      <c r="Z1282" s="151">
        <v>40284</v>
      </c>
      <c r="AA1282" s="152">
        <v>5.5</v>
      </c>
      <c r="AB1282" s="1"/>
      <c r="AC1282" s="146"/>
    </row>
    <row r="1283" spans="26:29" ht="12.75">
      <c r="Z1283" s="151">
        <v>40287</v>
      </c>
      <c r="AA1283" s="152">
        <v>5.5</v>
      </c>
      <c r="AB1283" s="1"/>
      <c r="AC1283" s="146"/>
    </row>
    <row r="1284" spans="26:29" ht="12.75">
      <c r="Z1284" s="151">
        <v>40288</v>
      </c>
      <c r="AA1284" s="152">
        <v>5.5</v>
      </c>
      <c r="AB1284" s="1"/>
      <c r="AC1284" s="146"/>
    </row>
    <row r="1285" spans="26:29" ht="12.75">
      <c r="Z1285" s="151">
        <v>40289</v>
      </c>
      <c r="AA1285" s="152">
        <v>5.5</v>
      </c>
      <c r="AB1285" s="1"/>
      <c r="AC1285" s="146"/>
    </row>
    <row r="1286" spans="26:29" ht="12.75">
      <c r="Z1286" s="151">
        <v>40290</v>
      </c>
      <c r="AA1286" s="152">
        <v>5.5</v>
      </c>
      <c r="AB1286" s="1"/>
      <c r="AC1286" s="146"/>
    </row>
    <row r="1287" spans="26:29" ht="12.75">
      <c r="Z1287" s="151">
        <v>40291</v>
      </c>
      <c r="AA1287" s="152">
        <v>5.5</v>
      </c>
      <c r="AB1287" s="1"/>
      <c r="AC1287" s="146"/>
    </row>
    <row r="1288" spans="26:29" ht="12.75">
      <c r="Z1288" s="151">
        <v>40294</v>
      </c>
      <c r="AA1288" s="152">
        <v>5.47</v>
      </c>
      <c r="AB1288" s="1"/>
      <c r="AC1288" s="146"/>
    </row>
    <row r="1289" spans="26:29" ht="12.75">
      <c r="Z1289" s="151">
        <v>40295</v>
      </c>
      <c r="AA1289" s="152">
        <v>5.25</v>
      </c>
      <c r="AB1289" s="1"/>
      <c r="AC1289" s="146"/>
    </row>
    <row r="1290" spans="26:29" ht="12.75">
      <c r="Z1290" s="151">
        <v>40296</v>
      </c>
      <c r="AA1290" s="152">
        <v>5.26</v>
      </c>
      <c r="AB1290" s="1"/>
      <c r="AC1290" s="146"/>
    </row>
    <row r="1291" spans="26:29" ht="12.75">
      <c r="Z1291" s="151">
        <v>40297</v>
      </c>
      <c r="AA1291" s="152">
        <v>5.26</v>
      </c>
      <c r="AB1291" s="1"/>
      <c r="AC1291" s="146"/>
    </row>
    <row r="1292" spans="26:29" ht="12.75">
      <c r="Z1292" s="151">
        <v>40298</v>
      </c>
      <c r="AA1292" s="152">
        <v>5.26</v>
      </c>
      <c r="AB1292" s="1"/>
      <c r="AC1292" s="146"/>
    </row>
    <row r="1293" spans="26:29" ht="12.75">
      <c r="Z1293" s="151">
        <v>40301</v>
      </c>
      <c r="AA1293" s="152">
        <v>5.25</v>
      </c>
      <c r="AB1293" s="1"/>
      <c r="AC1293" s="146"/>
    </row>
    <row r="1294" spans="26:29" ht="12.75">
      <c r="Z1294" s="151">
        <v>40302</v>
      </c>
      <c r="AA1294" s="152">
        <v>5.25</v>
      </c>
      <c r="AB1294" s="1"/>
      <c r="AC1294" s="146"/>
    </row>
    <row r="1295" spans="26:29" ht="12.75">
      <c r="Z1295" s="151">
        <v>40303</v>
      </c>
      <c r="AA1295" s="152">
        <v>5.25</v>
      </c>
      <c r="AB1295" s="1"/>
      <c r="AC1295" s="146"/>
    </row>
    <row r="1296" spans="26:29" ht="12.75">
      <c r="Z1296" s="151">
        <v>40304</v>
      </c>
      <c r="AA1296" s="152">
        <v>5.25</v>
      </c>
      <c r="AB1296" s="1"/>
      <c r="AC1296" s="146"/>
    </row>
    <row r="1297" spans="26:29" ht="12.75">
      <c r="Z1297" s="151">
        <v>40305</v>
      </c>
      <c r="AA1297" s="152">
        <v>5.27</v>
      </c>
      <c r="AB1297" s="1"/>
      <c r="AC1297" s="146"/>
    </row>
    <row r="1298" spans="26:29" ht="12.75">
      <c r="Z1298" s="151">
        <v>40308</v>
      </c>
      <c r="AA1298" s="152">
        <v>5.25</v>
      </c>
      <c r="AB1298" s="1"/>
      <c r="AC1298" s="146"/>
    </row>
    <row r="1299" spans="26:29" ht="12.75">
      <c r="Z1299" s="151">
        <v>40309</v>
      </c>
      <c r="AA1299" s="152">
        <v>5.25</v>
      </c>
      <c r="AB1299" s="1"/>
      <c r="AC1299" s="146"/>
    </row>
    <row r="1300" spans="26:29" ht="12.75">
      <c r="Z1300" s="151">
        <v>40310</v>
      </c>
      <c r="AA1300" s="152">
        <v>5.25</v>
      </c>
      <c r="AB1300" s="1"/>
      <c r="AC1300" s="146"/>
    </row>
    <row r="1301" spans="26:29" ht="12.75">
      <c r="Z1301" s="151">
        <v>40311</v>
      </c>
      <c r="AA1301" s="152">
        <v>5.25</v>
      </c>
      <c r="AB1301" s="1"/>
      <c r="AC1301" s="146"/>
    </row>
    <row r="1302" spans="26:29" ht="12.75">
      <c r="Z1302" s="151">
        <v>40312</v>
      </c>
      <c r="AA1302" s="152">
        <v>5.25</v>
      </c>
      <c r="AB1302" s="1"/>
      <c r="AC1302" s="146"/>
    </row>
    <row r="1303" spans="26:29" ht="12.75">
      <c r="Z1303" s="151">
        <v>40315</v>
      </c>
      <c r="AA1303" s="152">
        <v>5.25</v>
      </c>
      <c r="AB1303" s="1"/>
      <c r="AC1303" s="146"/>
    </row>
    <row r="1304" spans="26:29" ht="12.75">
      <c r="Z1304" s="151">
        <v>40316</v>
      </c>
      <c r="AA1304" s="152">
        <v>5.25</v>
      </c>
      <c r="AB1304" s="1"/>
      <c r="AC1304" s="146"/>
    </row>
    <row r="1305" spans="26:29" ht="12.75">
      <c r="Z1305" s="151">
        <v>40317</v>
      </c>
      <c r="AA1305" s="152">
        <v>5.25</v>
      </c>
      <c r="AB1305" s="1"/>
      <c r="AC1305" s="146"/>
    </row>
    <row r="1306" spans="26:29" ht="12.75">
      <c r="Z1306" s="151">
        <v>40318</v>
      </c>
      <c r="AA1306" s="152">
        <v>5.25</v>
      </c>
      <c r="AB1306" s="1"/>
      <c r="AC1306" s="146"/>
    </row>
    <row r="1307" spans="26:29" ht="12.75">
      <c r="Z1307" s="151">
        <v>40319</v>
      </c>
      <c r="AA1307" s="152">
        <v>5.25</v>
      </c>
      <c r="AB1307" s="1"/>
      <c r="AC1307" s="146"/>
    </row>
    <row r="1308" spans="26:29" ht="12.75">
      <c r="Z1308" s="151">
        <v>40323</v>
      </c>
      <c r="AA1308" s="152">
        <v>5.25</v>
      </c>
      <c r="AB1308" s="1"/>
      <c r="AC1308" s="146"/>
    </row>
    <row r="1309" spans="26:29" ht="12.75">
      <c r="Z1309" s="151">
        <v>40324</v>
      </c>
      <c r="AA1309" s="152">
        <v>5.25</v>
      </c>
      <c r="AB1309" s="1"/>
      <c r="AC1309" s="146"/>
    </row>
    <row r="1310" spans="26:29" ht="12.75">
      <c r="Z1310" s="151">
        <v>40325</v>
      </c>
      <c r="AA1310" s="152">
        <v>5.24</v>
      </c>
      <c r="AB1310" s="1"/>
      <c r="AC1310" s="146"/>
    </row>
    <row r="1311" spans="26:29" ht="12.75">
      <c r="Z1311" s="151">
        <v>40326</v>
      </c>
      <c r="AA1311" s="152">
        <v>5.24</v>
      </c>
      <c r="AB1311" s="1"/>
      <c r="AC1311" s="146"/>
    </row>
    <row r="1312" spans="26:29" ht="12.75">
      <c r="Z1312" s="151">
        <v>40329</v>
      </c>
      <c r="AA1312" s="152">
        <v>5.23</v>
      </c>
      <c r="AB1312" s="1"/>
      <c r="AC1312" s="146"/>
    </row>
    <row r="1313" spans="26:29" ht="12.75">
      <c r="Z1313" s="151">
        <v>40330</v>
      </c>
      <c r="AA1313" s="152">
        <v>5.24</v>
      </c>
      <c r="AB1313" s="1"/>
      <c r="AC1313" s="146"/>
    </row>
    <row r="1314" spans="26:29" ht="12.75">
      <c r="Z1314" s="151">
        <v>40331</v>
      </c>
      <c r="AA1314" s="152">
        <v>5.24</v>
      </c>
      <c r="AB1314" s="1"/>
      <c r="AC1314" s="146"/>
    </row>
    <row r="1315" spans="26:29" ht="12.75">
      <c r="Z1315" s="151">
        <v>40332</v>
      </c>
      <c r="AA1315" s="152">
        <v>5.24</v>
      </c>
      <c r="AB1315" s="1"/>
      <c r="AC1315" s="146"/>
    </row>
    <row r="1316" spans="26:29" ht="12.75">
      <c r="Z1316" s="151">
        <v>40333</v>
      </c>
      <c r="AA1316" s="152">
        <v>5.25</v>
      </c>
      <c r="AB1316" s="1"/>
      <c r="AC1316" s="146"/>
    </row>
    <row r="1317" spans="26:29" ht="12.75">
      <c r="Z1317" s="151">
        <v>40336</v>
      </c>
      <c r="AA1317" s="152">
        <v>5.26</v>
      </c>
      <c r="AB1317" s="1"/>
      <c r="AC1317" s="146"/>
    </row>
    <row r="1318" spans="26:29" ht="12.75">
      <c r="Z1318" s="151">
        <v>40337</v>
      </c>
      <c r="AA1318" s="152">
        <v>5.25</v>
      </c>
      <c r="AB1318" s="1"/>
      <c r="AC1318" s="146"/>
    </row>
    <row r="1319" spans="26:29" ht="12.75">
      <c r="Z1319" s="151">
        <v>40338</v>
      </c>
      <c r="AA1319" s="152">
        <v>5.25</v>
      </c>
      <c r="AB1319" s="1"/>
      <c r="AC1319" s="146"/>
    </row>
    <row r="1320" spans="26:29" ht="12.75">
      <c r="Z1320" s="151">
        <v>40339</v>
      </c>
      <c r="AA1320" s="152">
        <v>5.25</v>
      </c>
      <c r="AB1320" s="1"/>
      <c r="AC1320" s="146"/>
    </row>
    <row r="1321" spans="26:29" ht="12.75">
      <c r="Z1321" s="151">
        <v>40340</v>
      </c>
      <c r="AA1321" s="152">
        <v>5.25</v>
      </c>
      <c r="AB1321" s="1"/>
      <c r="AC1321" s="146"/>
    </row>
    <row r="1322" spans="26:29" ht="12.75">
      <c r="Z1322" s="151">
        <v>40343</v>
      </c>
      <c r="AA1322" s="152">
        <v>5.25</v>
      </c>
      <c r="AB1322" s="1"/>
      <c r="AC1322" s="146"/>
    </row>
    <row r="1323" spans="26:29" ht="12.75">
      <c r="Z1323" s="151">
        <v>40344</v>
      </c>
      <c r="AA1323" s="152">
        <v>5.25</v>
      </c>
      <c r="AB1323" s="1"/>
      <c r="AC1323" s="146"/>
    </row>
    <row r="1324" spans="26:29" ht="12.75">
      <c r="Z1324" s="151">
        <v>40345</v>
      </c>
      <c r="AA1324" s="152">
        <v>5.25</v>
      </c>
      <c r="AB1324" s="1"/>
      <c r="AC1324" s="146"/>
    </row>
    <row r="1325" spans="26:29" ht="12.75">
      <c r="Z1325" s="151">
        <v>40346</v>
      </c>
      <c r="AA1325" s="152">
        <v>5.25</v>
      </c>
      <c r="AB1325" s="1"/>
      <c r="AC1325" s="146"/>
    </row>
    <row r="1326" spans="26:29" ht="12.75">
      <c r="Z1326" s="151">
        <v>40347</v>
      </c>
      <c r="AA1326" s="152">
        <v>5.25</v>
      </c>
      <c r="AB1326" s="1"/>
      <c r="AC1326" s="146"/>
    </row>
    <row r="1327" spans="26:29" ht="12.75">
      <c r="Z1327" s="151">
        <v>40350</v>
      </c>
      <c r="AA1327" s="152">
        <v>5.25</v>
      </c>
      <c r="AB1327" s="1"/>
      <c r="AC1327" s="146"/>
    </row>
    <row r="1328" spans="26:29" ht="12.75">
      <c r="Z1328" s="151">
        <v>40351</v>
      </c>
      <c r="AA1328" s="152">
        <v>5.25</v>
      </c>
      <c r="AB1328" s="1"/>
      <c r="AC1328" s="146"/>
    </row>
    <row r="1329" spans="26:29" ht="12.75">
      <c r="Z1329" s="151">
        <v>40352</v>
      </c>
      <c r="AA1329" s="152">
        <v>5.25</v>
      </c>
      <c r="AB1329" s="1"/>
      <c r="AC1329" s="146"/>
    </row>
    <row r="1330" spans="26:29" ht="12.75">
      <c r="Z1330" s="151">
        <v>40353</v>
      </c>
      <c r="AA1330" s="152">
        <v>5.25</v>
      </c>
      <c r="AB1330" s="1"/>
      <c r="AC1330" s="146"/>
    </row>
    <row r="1331" spans="26:29" ht="12.75">
      <c r="Z1331" s="151">
        <v>40354</v>
      </c>
      <c r="AA1331" s="152">
        <v>5.25</v>
      </c>
      <c r="AB1331" s="1"/>
      <c r="AC1331" s="146"/>
    </row>
    <row r="1332" spans="26:29" ht="12.75">
      <c r="Z1332" s="151">
        <v>40357</v>
      </c>
      <c r="AA1332" s="152">
        <v>5.26</v>
      </c>
      <c r="AB1332" s="1"/>
      <c r="AC1332" s="146"/>
    </row>
    <row r="1333" spans="26:29" ht="12.75">
      <c r="Z1333" s="151">
        <v>40358</v>
      </c>
      <c r="AA1333" s="152">
        <v>5.26</v>
      </c>
      <c r="AB1333" s="1"/>
      <c r="AC1333" s="146"/>
    </row>
    <row r="1334" spans="26:29" ht="12.75">
      <c r="Z1334" s="151">
        <v>40359</v>
      </c>
      <c r="AA1334" s="152">
        <v>5.25</v>
      </c>
      <c r="AB1334" s="1"/>
      <c r="AC1334" s="146"/>
    </row>
    <row r="1335" spans="26:29" ht="12.75">
      <c r="Z1335" s="151">
        <v>40360</v>
      </c>
      <c r="AA1335" s="152">
        <v>5.25</v>
      </c>
      <c r="AB1335" s="1"/>
      <c r="AC1335" s="146"/>
    </row>
    <row r="1336" spans="26:29" ht="12.75">
      <c r="Z1336" s="151">
        <v>40361</v>
      </c>
      <c r="AA1336" s="152">
        <v>5.25</v>
      </c>
      <c r="AB1336" s="1"/>
      <c r="AC1336" s="146"/>
    </row>
    <row r="1337" spans="26:29" ht="12.75">
      <c r="Z1337" s="151">
        <v>40364</v>
      </c>
      <c r="AA1337" s="152">
        <v>5.25</v>
      </c>
      <c r="AB1337" s="1"/>
      <c r="AC1337" s="146"/>
    </row>
    <row r="1338" spans="26:29" ht="12.75">
      <c r="Z1338" s="151">
        <v>40365</v>
      </c>
      <c r="AA1338" s="152">
        <v>5.25</v>
      </c>
      <c r="AB1338" s="1"/>
      <c r="AC1338" s="146"/>
    </row>
    <row r="1339" spans="26:29" ht="12.75">
      <c r="Z1339" s="151">
        <v>40366</v>
      </c>
      <c r="AA1339" s="152">
        <v>5.25</v>
      </c>
      <c r="AB1339" s="1"/>
      <c r="AC1339" s="146"/>
    </row>
    <row r="1340" spans="26:29" ht="12.75">
      <c r="Z1340" s="151">
        <v>40367</v>
      </c>
      <c r="AA1340" s="152">
        <v>5.25</v>
      </c>
      <c r="AB1340" s="1"/>
      <c r="AC1340" s="146"/>
    </row>
    <row r="1341" spans="26:29" ht="12.75">
      <c r="Z1341" s="151">
        <v>40368</v>
      </c>
      <c r="AA1341" s="152">
        <v>5.25</v>
      </c>
      <c r="AB1341" s="1"/>
      <c r="AC1341" s="146"/>
    </row>
    <row r="1342" spans="26:29" ht="12.75">
      <c r="Z1342" s="151">
        <v>40371</v>
      </c>
      <c r="AA1342" s="152">
        <v>5.25</v>
      </c>
      <c r="AB1342" s="1"/>
      <c r="AC1342" s="146"/>
    </row>
    <row r="1343" spans="26:29" ht="12.75">
      <c r="Z1343" s="151">
        <v>40372</v>
      </c>
      <c r="AA1343" s="152">
        <v>5.25</v>
      </c>
      <c r="AB1343" s="1"/>
      <c r="AC1343" s="146"/>
    </row>
    <row r="1344" spans="26:29" ht="12.75">
      <c r="Z1344" s="151">
        <v>40373</v>
      </c>
      <c r="AA1344" s="152">
        <v>5.25</v>
      </c>
      <c r="AB1344" s="1"/>
      <c r="AC1344" s="146"/>
    </row>
    <row r="1345" spans="26:29" ht="12.75">
      <c r="Z1345" s="151">
        <v>40374</v>
      </c>
      <c r="AA1345" s="152">
        <v>5.25</v>
      </c>
      <c r="AB1345" s="1"/>
      <c r="AC1345" s="146"/>
    </row>
    <row r="1346" spans="26:29" ht="12.75">
      <c r="Z1346" s="151">
        <v>40375</v>
      </c>
      <c r="AA1346" s="152">
        <v>5.25</v>
      </c>
      <c r="AB1346" s="1"/>
      <c r="AC1346" s="146"/>
    </row>
    <row r="1347" spans="26:29" ht="12.75">
      <c r="Z1347" s="151">
        <v>40378</v>
      </c>
      <c r="AA1347" s="152">
        <v>5.26</v>
      </c>
      <c r="AB1347" s="1"/>
      <c r="AC1347" s="146"/>
    </row>
    <row r="1348" spans="26:29" ht="12.75">
      <c r="Z1348" s="151">
        <v>40379</v>
      </c>
      <c r="AA1348" s="152">
        <v>5.26</v>
      </c>
      <c r="AB1348" s="1"/>
      <c r="AC1348" s="146"/>
    </row>
    <row r="1349" spans="26:29" ht="12.75">
      <c r="Z1349" s="151">
        <v>40380</v>
      </c>
      <c r="AA1349" s="152">
        <v>5.26</v>
      </c>
      <c r="AB1349" s="1"/>
      <c r="AC1349" s="146"/>
    </row>
    <row r="1350" spans="26:29" ht="12.75">
      <c r="Z1350" s="151">
        <v>40381</v>
      </c>
      <c r="AA1350" s="152">
        <v>5.25</v>
      </c>
      <c r="AB1350" s="1"/>
      <c r="AC1350" s="146"/>
    </row>
    <row r="1351" spans="26:29" ht="12.75">
      <c r="Z1351" s="151">
        <v>40382</v>
      </c>
      <c r="AA1351" s="152">
        <v>5.25</v>
      </c>
      <c r="AB1351" s="1"/>
      <c r="AC1351" s="146"/>
    </row>
    <row r="1352" spans="26:29" ht="12.75">
      <c r="Z1352" s="151">
        <v>40385</v>
      </c>
      <c r="AA1352" s="152">
        <v>5.25</v>
      </c>
      <c r="AB1352" s="1"/>
      <c r="AC1352" s="146"/>
    </row>
    <row r="1353" spans="26:29" ht="12.75">
      <c r="Z1353" s="151">
        <v>40386</v>
      </c>
      <c r="AA1353" s="152">
        <v>5.25</v>
      </c>
      <c r="AB1353" s="1"/>
      <c r="AC1353" s="146"/>
    </row>
    <row r="1354" spans="26:29" ht="12.75">
      <c r="Z1354" s="151">
        <v>40387</v>
      </c>
      <c r="AA1354" s="152">
        <v>5.25</v>
      </c>
      <c r="AB1354" s="1"/>
      <c r="AC1354" s="146"/>
    </row>
    <row r="1355" spans="26:29" ht="12.75">
      <c r="Z1355" s="151">
        <v>40388</v>
      </c>
      <c r="AA1355" s="152">
        <v>5.25</v>
      </c>
      <c r="AB1355" s="1"/>
      <c r="AC1355" s="146"/>
    </row>
    <row r="1356" spans="26:29" ht="12.75">
      <c r="Z1356" s="151">
        <v>40389</v>
      </c>
      <c r="AA1356" s="152">
        <v>5.25</v>
      </c>
      <c r="AB1356" s="1"/>
      <c r="AC1356" s="146"/>
    </row>
    <row r="1357" spans="26:29" ht="12.75">
      <c r="Z1357" s="151">
        <v>40392</v>
      </c>
      <c r="AA1357" s="152">
        <v>5.25</v>
      </c>
      <c r="AB1357" s="1"/>
      <c r="AC1357" s="146"/>
    </row>
    <row r="1358" spans="26:29" ht="12.75">
      <c r="Z1358" s="151">
        <v>40393</v>
      </c>
      <c r="AA1358" s="152">
        <v>5.25</v>
      </c>
      <c r="AB1358" s="1"/>
      <c r="AC1358" s="146"/>
    </row>
    <row r="1359" spans="26:29" ht="12.75">
      <c r="Z1359" s="151">
        <v>40394</v>
      </c>
      <c r="AA1359" s="152">
        <v>5.26</v>
      </c>
      <c r="AB1359" s="1"/>
      <c r="AC1359" s="146"/>
    </row>
    <row r="1360" spans="26:29" ht="12.75">
      <c r="Z1360" s="151">
        <v>40395</v>
      </c>
      <c r="AA1360" s="152">
        <v>5.26</v>
      </c>
      <c r="AB1360" s="1"/>
      <c r="AC1360" s="146"/>
    </row>
    <row r="1361" spans="26:29" ht="12.75">
      <c r="Z1361" s="151">
        <v>40396</v>
      </c>
      <c r="AA1361" s="152">
        <v>5.26</v>
      </c>
      <c r="AB1361" s="1"/>
      <c r="AC1361" s="146"/>
    </row>
    <row r="1362" spans="26:29" ht="12.75">
      <c r="Z1362" s="151">
        <v>40399</v>
      </c>
      <c r="AA1362" s="152">
        <v>5.27</v>
      </c>
      <c r="AB1362" s="1"/>
      <c r="AC1362" s="146"/>
    </row>
    <row r="1363" spans="26:29" ht="12.75">
      <c r="Z1363" s="151">
        <v>40400</v>
      </c>
      <c r="AA1363" s="152">
        <v>5.27</v>
      </c>
      <c r="AB1363" s="1"/>
      <c r="AC1363" s="146"/>
    </row>
    <row r="1364" spans="26:29" ht="12.75">
      <c r="Z1364" s="151">
        <v>40401</v>
      </c>
      <c r="AA1364" s="152">
        <v>5.27</v>
      </c>
      <c r="AB1364" s="1"/>
      <c r="AC1364" s="146"/>
    </row>
    <row r="1365" spans="26:29" ht="12.75">
      <c r="Z1365" s="151">
        <v>40402</v>
      </c>
      <c r="AA1365" s="152">
        <v>5.27</v>
      </c>
      <c r="AB1365" s="1"/>
      <c r="AC1365" s="146"/>
    </row>
    <row r="1366" spans="26:29" ht="12.75">
      <c r="Z1366" s="151">
        <v>40403</v>
      </c>
      <c r="AA1366" s="152">
        <v>5.27</v>
      </c>
      <c r="AB1366" s="1"/>
      <c r="AC1366" s="146"/>
    </row>
    <row r="1367" spans="26:29" ht="12.75">
      <c r="Z1367" s="151">
        <v>40406</v>
      </c>
      <c r="AA1367" s="152">
        <v>5.26</v>
      </c>
      <c r="AB1367" s="1"/>
      <c r="AC1367" s="146"/>
    </row>
    <row r="1368" spans="26:29" ht="12.75">
      <c r="Z1368" s="151">
        <v>40407</v>
      </c>
      <c r="AA1368" s="152">
        <v>5.26</v>
      </c>
      <c r="AB1368" s="1"/>
      <c r="AC1368" s="146"/>
    </row>
    <row r="1369" spans="26:29" ht="12.75">
      <c r="Z1369" s="151">
        <v>40408</v>
      </c>
      <c r="AA1369" s="152">
        <v>5.26</v>
      </c>
      <c r="AB1369" s="1"/>
      <c r="AC1369" s="146"/>
    </row>
    <row r="1370" spans="26:29" ht="12.75">
      <c r="Z1370" s="151">
        <v>40409</v>
      </c>
      <c r="AA1370" s="152">
        <v>5.25</v>
      </c>
      <c r="AB1370" s="1"/>
      <c r="AC1370" s="146"/>
    </row>
    <row r="1371" spans="26:29" ht="12.75">
      <c r="Z1371" s="151">
        <v>40413</v>
      </c>
      <c r="AA1371" s="152">
        <v>5.26</v>
      </c>
      <c r="AB1371" s="1"/>
      <c r="AC1371" s="146"/>
    </row>
    <row r="1372" spans="26:29" ht="12.75">
      <c r="Z1372" s="151">
        <v>40414</v>
      </c>
      <c r="AA1372" s="152">
        <v>5.26</v>
      </c>
      <c r="AB1372" s="1"/>
      <c r="AC1372" s="146"/>
    </row>
    <row r="1373" spans="26:29" ht="12.75">
      <c r="Z1373" s="151">
        <v>40415</v>
      </c>
      <c r="AA1373" s="152">
        <v>5.26</v>
      </c>
      <c r="AB1373" s="1"/>
      <c r="AC1373" s="146"/>
    </row>
    <row r="1374" spans="26:29" ht="12.75">
      <c r="Z1374" s="151">
        <v>40416</v>
      </c>
      <c r="AA1374" s="152">
        <v>5.25</v>
      </c>
      <c r="AB1374" s="1"/>
      <c r="AC1374" s="146"/>
    </row>
    <row r="1375" spans="26:29" ht="12.75">
      <c r="Z1375" s="151">
        <v>40417</v>
      </c>
      <c r="AA1375" s="152">
        <v>5.25</v>
      </c>
      <c r="AB1375" s="1"/>
      <c r="AC1375" s="146"/>
    </row>
    <row r="1376" spans="26:29" ht="12.75">
      <c r="Z1376" s="151">
        <v>40420</v>
      </c>
      <c r="AA1376" s="152">
        <v>5.26</v>
      </c>
      <c r="AB1376" s="1"/>
      <c r="AC1376" s="146"/>
    </row>
    <row r="1377" spans="26:29" ht="12.75">
      <c r="Z1377" s="151">
        <v>40421</v>
      </c>
      <c r="AA1377" s="152">
        <v>5.26</v>
      </c>
      <c r="AB1377" s="1"/>
      <c r="AC1377" s="146"/>
    </row>
    <row r="1378" spans="26:29" ht="12.75">
      <c r="Z1378" s="151">
        <v>40422</v>
      </c>
      <c r="AA1378" s="152">
        <v>5.27</v>
      </c>
      <c r="AB1378" s="1"/>
      <c r="AC1378" s="146"/>
    </row>
    <row r="1379" spans="26:29" ht="12.75">
      <c r="Z1379" s="151">
        <v>40423</v>
      </c>
      <c r="AA1379" s="152">
        <v>5.26</v>
      </c>
      <c r="AB1379" s="1"/>
      <c r="AC1379" s="146"/>
    </row>
    <row r="1380" spans="26:29" ht="12.75">
      <c r="Z1380" s="151">
        <v>40424</v>
      </c>
      <c r="AA1380" s="152">
        <v>5.27</v>
      </c>
      <c r="AB1380" s="1"/>
      <c r="AC1380" s="146"/>
    </row>
    <row r="1381" spans="26:29" ht="12.75">
      <c r="Z1381" s="151">
        <v>40427</v>
      </c>
      <c r="AA1381" s="152">
        <v>5.27</v>
      </c>
      <c r="AB1381" s="1"/>
      <c r="AC1381" s="146"/>
    </row>
    <row r="1382" spans="26:29" ht="12.75">
      <c r="Z1382" s="151">
        <v>40428</v>
      </c>
      <c r="AA1382" s="152">
        <v>5.27</v>
      </c>
      <c r="AB1382" s="1"/>
      <c r="AC1382" s="146"/>
    </row>
    <row r="1383" spans="26:29" ht="12.75">
      <c r="Z1383" s="151">
        <v>40429</v>
      </c>
      <c r="AA1383" s="152">
        <v>5.27</v>
      </c>
      <c r="AB1383" s="1"/>
      <c r="AC1383" s="146"/>
    </row>
    <row r="1384" spans="26:29" ht="12.75">
      <c r="Z1384" s="151">
        <v>40430</v>
      </c>
      <c r="AA1384" s="152">
        <v>5.27</v>
      </c>
      <c r="AB1384" s="1"/>
      <c r="AC1384" s="146"/>
    </row>
    <row r="1385" spans="26:29" ht="12.75">
      <c r="Z1385" s="151">
        <v>40431</v>
      </c>
      <c r="AA1385" s="152">
        <v>5.27</v>
      </c>
      <c r="AB1385" s="1"/>
      <c r="AC1385" s="146"/>
    </row>
    <row r="1386" spans="26:29" ht="12.75">
      <c r="Z1386" s="151">
        <v>40434</v>
      </c>
      <c r="AA1386" s="152">
        <v>5.27</v>
      </c>
      <c r="AB1386" s="1"/>
      <c r="AC1386" s="146"/>
    </row>
    <row r="1387" spans="26:29" ht="12.75">
      <c r="Z1387" s="151">
        <v>40435</v>
      </c>
      <c r="AA1387" s="152">
        <v>5.27</v>
      </c>
      <c r="AB1387" s="1"/>
      <c r="AC1387" s="146"/>
    </row>
    <row r="1388" spans="26:29" ht="12.75">
      <c r="Z1388" s="151">
        <v>40436</v>
      </c>
      <c r="AA1388" s="152">
        <v>5.27</v>
      </c>
      <c r="AB1388" s="1"/>
      <c r="AC1388" s="146"/>
    </row>
    <row r="1389" spans="26:29" ht="12.75">
      <c r="Z1389" s="151">
        <v>40437</v>
      </c>
      <c r="AA1389" s="152">
        <v>5.26</v>
      </c>
      <c r="AB1389" s="1"/>
      <c r="AC1389" s="146"/>
    </row>
    <row r="1390" spans="26:29" ht="12.75">
      <c r="Z1390" s="151">
        <v>40438</v>
      </c>
      <c r="AA1390" s="152">
        <v>5.26</v>
      </c>
      <c r="AB1390" s="1"/>
      <c r="AC1390" s="146"/>
    </row>
    <row r="1391" spans="26:29" ht="12.75">
      <c r="Z1391" s="151">
        <v>40441</v>
      </c>
      <c r="AA1391" s="152">
        <v>5.27</v>
      </c>
      <c r="AB1391" s="1"/>
      <c r="AC1391" s="146"/>
    </row>
    <row r="1392" spans="26:29" ht="12.75">
      <c r="Z1392" s="151">
        <v>40442</v>
      </c>
      <c r="AA1392" s="152">
        <v>5.27</v>
      </c>
      <c r="AB1392" s="1"/>
      <c r="AC1392" s="146"/>
    </row>
    <row r="1393" spans="26:29" ht="12.75">
      <c r="Z1393" s="151">
        <v>40443</v>
      </c>
      <c r="AA1393" s="152">
        <v>5.26</v>
      </c>
      <c r="AB1393" s="1"/>
      <c r="AC1393" s="146"/>
    </row>
    <row r="1394" spans="26:29" ht="12.75">
      <c r="Z1394" s="151">
        <v>40444</v>
      </c>
      <c r="AA1394" s="152">
        <v>5.26</v>
      </c>
      <c r="AB1394" s="1"/>
      <c r="AC1394" s="146"/>
    </row>
    <row r="1395" spans="26:29" ht="12.75">
      <c r="Z1395" s="151">
        <v>40445</v>
      </c>
      <c r="AA1395" s="152">
        <v>5.26</v>
      </c>
      <c r="AB1395" s="1"/>
      <c r="AC1395" s="146"/>
    </row>
    <row r="1396" spans="26:29" ht="12.75">
      <c r="Z1396" s="151">
        <v>40448</v>
      </c>
      <c r="AA1396" s="152">
        <v>5.27</v>
      </c>
      <c r="AB1396" s="1"/>
      <c r="AC1396" s="146"/>
    </row>
    <row r="1397" spans="26:29" ht="12.75">
      <c r="Z1397" s="151">
        <v>40449</v>
      </c>
      <c r="AA1397" s="152">
        <v>5.27</v>
      </c>
      <c r="AB1397" s="1"/>
      <c r="AC1397" s="146"/>
    </row>
    <row r="1398" spans="26:29" ht="12.75">
      <c r="Z1398" s="151">
        <v>40450</v>
      </c>
      <c r="AA1398" s="152">
        <v>5.27</v>
      </c>
      <c r="AB1398" s="1"/>
      <c r="AC1398" s="146"/>
    </row>
    <row r="1399" spans="26:29" ht="12.75">
      <c r="Z1399" s="151">
        <v>40451</v>
      </c>
      <c r="AA1399" s="152">
        <v>5.26</v>
      </c>
      <c r="AB1399" s="1"/>
      <c r="AC1399" s="146"/>
    </row>
    <row r="1400" spans="26:29" ht="12.75">
      <c r="Z1400" s="151">
        <v>40452</v>
      </c>
      <c r="AA1400" s="152">
        <v>5.26</v>
      </c>
      <c r="AB1400" s="1"/>
      <c r="AC1400" s="146"/>
    </row>
    <row r="1401" spans="26:29" ht="12.75">
      <c r="Z1401" s="151">
        <v>40455</v>
      </c>
      <c r="AA1401" s="152">
        <v>5.26</v>
      </c>
      <c r="AB1401" s="1"/>
      <c r="AC1401" s="146"/>
    </row>
    <row r="1402" spans="26:29" ht="12.75">
      <c r="Z1402" s="151">
        <v>40456</v>
      </c>
      <c r="AA1402" s="152">
        <v>5.26</v>
      </c>
      <c r="AB1402" s="1"/>
      <c r="AC1402" s="146"/>
    </row>
    <row r="1403" spans="26:29" ht="12.75">
      <c r="Z1403" s="151">
        <v>40457</v>
      </c>
      <c r="AA1403" s="152">
        <v>5.25</v>
      </c>
      <c r="AB1403" s="1"/>
      <c r="AC1403" s="146"/>
    </row>
    <row r="1404" spans="26:29" ht="12.75">
      <c r="Z1404" s="151">
        <v>40458</v>
      </c>
      <c r="AA1404" s="152">
        <v>5.25</v>
      </c>
      <c r="AB1404" s="1"/>
      <c r="AC1404" s="146"/>
    </row>
    <row r="1405" spans="26:29" ht="12.75">
      <c r="Z1405" s="151">
        <v>40459</v>
      </c>
      <c r="AA1405" s="152">
        <v>5.25</v>
      </c>
      <c r="AB1405" s="1"/>
      <c r="AC1405" s="146"/>
    </row>
    <row r="1406" spans="26:29" ht="12.75">
      <c r="Z1406" s="151">
        <v>40462</v>
      </c>
      <c r="AA1406" s="152">
        <v>5.25</v>
      </c>
      <c r="AB1406" s="1"/>
      <c r="AC1406" s="146"/>
    </row>
    <row r="1407" spans="26:29" ht="12.75">
      <c r="Z1407" s="151">
        <v>40463</v>
      </c>
      <c r="AA1407" s="152">
        <v>5.25</v>
      </c>
      <c r="AB1407" s="1"/>
      <c r="AC1407" s="146"/>
    </row>
    <row r="1408" spans="26:29" ht="12.75">
      <c r="Z1408" s="151">
        <v>40464</v>
      </c>
      <c r="AA1408" s="152">
        <v>5.26</v>
      </c>
      <c r="AB1408" s="1"/>
      <c r="AC1408" s="146"/>
    </row>
    <row r="1409" spans="26:29" ht="12.75">
      <c r="Z1409" s="151">
        <v>40465</v>
      </c>
      <c r="AA1409" s="152">
        <v>5.26</v>
      </c>
      <c r="AB1409" s="1"/>
      <c r="AC1409" s="146"/>
    </row>
    <row r="1410" spans="26:29" ht="12.75">
      <c r="Z1410" s="151">
        <v>40466</v>
      </c>
      <c r="AA1410" s="152">
        <v>5.26</v>
      </c>
      <c r="AB1410" s="1"/>
      <c r="AC1410" s="146"/>
    </row>
    <row r="1411" spans="26:29" ht="12.75">
      <c r="Z1411" s="151">
        <v>40469</v>
      </c>
      <c r="AA1411" s="152">
        <v>5.26</v>
      </c>
      <c r="AB1411" s="1"/>
      <c r="AC1411" s="146"/>
    </row>
    <row r="1412" spans="26:29" ht="12.75">
      <c r="Z1412" s="151">
        <v>40470</v>
      </c>
      <c r="AA1412" s="152">
        <v>5.26</v>
      </c>
      <c r="AB1412" s="1"/>
      <c r="AC1412" s="146"/>
    </row>
    <row r="1413" spans="26:29" ht="12.75">
      <c r="Z1413" s="151">
        <v>40471</v>
      </c>
      <c r="AA1413" s="152">
        <v>5.26</v>
      </c>
      <c r="AB1413" s="1"/>
      <c r="AC1413" s="146"/>
    </row>
    <row r="1414" spans="26:29" ht="12.75">
      <c r="Z1414" s="151">
        <v>40472</v>
      </c>
      <c r="AA1414" s="152">
        <v>5.26</v>
      </c>
      <c r="AB1414" s="1"/>
      <c r="AC1414" s="146"/>
    </row>
    <row r="1415" spans="26:29" ht="12.75">
      <c r="Z1415" s="151">
        <v>40473</v>
      </c>
      <c r="AA1415" s="152">
        <v>5.26</v>
      </c>
      <c r="AB1415" s="1"/>
      <c r="AC1415" s="146"/>
    </row>
    <row r="1416" spans="26:29" ht="12.75">
      <c r="Z1416" s="151">
        <v>40476</v>
      </c>
      <c r="AA1416" s="152">
        <v>5.26</v>
      </c>
      <c r="AB1416" s="1"/>
      <c r="AC1416" s="146"/>
    </row>
    <row r="1417" spans="26:29" ht="12.75">
      <c r="Z1417" s="151">
        <v>40477</v>
      </c>
      <c r="AA1417" s="152">
        <v>5.26</v>
      </c>
      <c r="AB1417" s="1"/>
      <c r="AC1417" s="146"/>
    </row>
    <row r="1418" spans="26:29" ht="12.75">
      <c r="Z1418" s="151">
        <v>40478</v>
      </c>
      <c r="AA1418" s="152">
        <v>5.26</v>
      </c>
      <c r="AB1418" s="1"/>
      <c r="AC1418" s="146"/>
    </row>
    <row r="1419" spans="26:29" ht="12.75">
      <c r="Z1419" s="151">
        <v>40479</v>
      </c>
      <c r="AA1419" s="152">
        <v>5.26</v>
      </c>
      <c r="AB1419" s="1"/>
      <c r="AC1419" s="146"/>
    </row>
    <row r="1420" spans="26:29" ht="12.75">
      <c r="Z1420" s="151">
        <v>40480</v>
      </c>
      <c r="AA1420" s="152">
        <v>5.25</v>
      </c>
      <c r="AB1420" s="1"/>
      <c r="AC1420" s="146"/>
    </row>
    <row r="1421" spans="26:29" ht="12.75">
      <c r="Z1421" s="151">
        <v>40484</v>
      </c>
      <c r="AA1421" s="152">
        <v>5.26</v>
      </c>
      <c r="AB1421" s="1"/>
      <c r="AC1421" s="146"/>
    </row>
    <row r="1422" spans="26:29" ht="12.75">
      <c r="Z1422" s="151">
        <v>40485</v>
      </c>
      <c r="AA1422" s="152">
        <v>5.27</v>
      </c>
      <c r="AB1422" s="1"/>
      <c r="AC1422" s="146"/>
    </row>
    <row r="1423" spans="26:29" ht="12.75">
      <c r="Z1423" s="151">
        <v>40486</v>
      </c>
      <c r="AA1423" s="152">
        <v>5.26</v>
      </c>
      <c r="AB1423" s="1"/>
      <c r="AC1423" s="146"/>
    </row>
    <row r="1424" spans="26:29" ht="12.75">
      <c r="Z1424" s="151">
        <v>40487</v>
      </c>
      <c r="AA1424" s="152">
        <v>5.27</v>
      </c>
      <c r="AB1424" s="1"/>
      <c r="AC1424" s="146"/>
    </row>
    <row r="1425" spans="26:29" ht="12.75">
      <c r="Z1425" s="151">
        <v>40490</v>
      </c>
      <c r="AA1425" s="152">
        <v>5.27</v>
      </c>
      <c r="AB1425" s="1"/>
      <c r="AC1425" s="146"/>
    </row>
    <row r="1426" spans="26:29" ht="12.75">
      <c r="Z1426" s="151">
        <v>40491</v>
      </c>
      <c r="AA1426" s="152">
        <v>5.27</v>
      </c>
      <c r="AB1426" s="1"/>
      <c r="AC1426" s="146"/>
    </row>
    <row r="1427" spans="26:29" ht="12.75">
      <c r="Z1427" s="151">
        <v>40492</v>
      </c>
      <c r="AA1427" s="152">
        <v>5.27</v>
      </c>
      <c r="AB1427" s="1"/>
      <c r="AC1427" s="146"/>
    </row>
    <row r="1428" spans="26:29" ht="12.75">
      <c r="Z1428" s="151">
        <v>40493</v>
      </c>
      <c r="AA1428" s="152">
        <v>5.27</v>
      </c>
      <c r="AB1428" s="1"/>
      <c r="AC1428" s="146"/>
    </row>
    <row r="1429" spans="26:29" ht="12.75">
      <c r="Z1429" s="151">
        <v>40494</v>
      </c>
      <c r="AA1429" s="152">
        <v>5.27</v>
      </c>
      <c r="AB1429" s="1"/>
      <c r="AC1429" s="146"/>
    </row>
    <row r="1430" spans="26:29" ht="12.75">
      <c r="Z1430" s="151">
        <v>40497</v>
      </c>
      <c r="AA1430" s="152">
        <v>5.28</v>
      </c>
      <c r="AB1430" s="1"/>
      <c r="AC1430" s="146"/>
    </row>
    <row r="1431" spans="26:29" ht="12.75">
      <c r="Z1431" s="151">
        <v>40498</v>
      </c>
      <c r="AA1431" s="152">
        <v>5.28</v>
      </c>
      <c r="AB1431" s="1"/>
      <c r="AC1431" s="146"/>
    </row>
    <row r="1432" spans="26:29" ht="12.75">
      <c r="Z1432" s="151">
        <v>40499</v>
      </c>
      <c r="AA1432" s="152">
        <v>5.28</v>
      </c>
      <c r="AB1432" s="1"/>
      <c r="AC1432" s="146"/>
    </row>
    <row r="1433" spans="26:29" ht="12.75">
      <c r="Z1433" s="151">
        <v>40500</v>
      </c>
      <c r="AA1433" s="152">
        <v>5.28</v>
      </c>
      <c r="AB1433" s="1"/>
      <c r="AC1433" s="146"/>
    </row>
    <row r="1434" spans="26:29" ht="12.75">
      <c r="Z1434" s="151">
        <v>40501</v>
      </c>
      <c r="AA1434" s="152">
        <v>5.28</v>
      </c>
      <c r="AB1434" s="1"/>
      <c r="AC1434" s="146"/>
    </row>
    <row r="1435" spans="26:29" ht="12.75">
      <c r="Z1435" s="151">
        <v>40504</v>
      </c>
      <c r="AA1435" s="152">
        <v>5.28</v>
      </c>
      <c r="AB1435" s="1"/>
      <c r="AC1435" s="146"/>
    </row>
    <row r="1436" spans="26:29" ht="12.75">
      <c r="Z1436" s="151">
        <v>40505</v>
      </c>
      <c r="AA1436" s="152">
        <v>5.28</v>
      </c>
      <c r="AB1436" s="1"/>
      <c r="AC1436" s="146"/>
    </row>
    <row r="1437" spans="26:29" ht="12.75">
      <c r="Z1437" s="151">
        <v>40506</v>
      </c>
      <c r="AA1437" s="152">
        <v>5.27</v>
      </c>
      <c r="AB1437" s="1"/>
      <c r="AC1437" s="146"/>
    </row>
    <row r="1438" spans="26:29" ht="12.75">
      <c r="Z1438" s="151">
        <v>40507</v>
      </c>
      <c r="AA1438" s="152">
        <v>5.27</v>
      </c>
      <c r="AB1438" s="1"/>
      <c r="AC1438" s="146"/>
    </row>
    <row r="1439" spans="26:29" ht="12.75">
      <c r="Z1439" s="151">
        <v>40508</v>
      </c>
      <c r="AA1439" s="152">
        <v>5.28</v>
      </c>
      <c r="AB1439" s="1"/>
      <c r="AC1439" s="146"/>
    </row>
    <row r="1440" spans="26:29" ht="12.75">
      <c r="Z1440" s="151">
        <v>40511</v>
      </c>
      <c r="AA1440" s="152">
        <v>5.28</v>
      </c>
      <c r="AB1440" s="1"/>
      <c r="AC1440" s="146"/>
    </row>
    <row r="1441" spans="26:29" ht="12.75">
      <c r="Z1441" s="151">
        <v>40512</v>
      </c>
      <c r="AA1441" s="152">
        <v>5.52</v>
      </c>
      <c r="AB1441" s="1"/>
      <c r="AC1441" s="146"/>
    </row>
    <row r="1442" spans="26:29" ht="12.75">
      <c r="Z1442" s="151">
        <v>40513</v>
      </c>
      <c r="AA1442" s="152">
        <v>5.53</v>
      </c>
      <c r="AB1442" s="1"/>
      <c r="AC1442" s="146"/>
    </row>
    <row r="1443" spans="26:29" ht="12.75">
      <c r="Z1443" s="151">
        <v>40514</v>
      </c>
      <c r="AA1443" s="152">
        <v>5.53</v>
      </c>
      <c r="AB1443" s="1"/>
      <c r="AC1443" s="146"/>
    </row>
    <row r="1444" spans="26:29" ht="12.75">
      <c r="Z1444" s="151">
        <v>40515</v>
      </c>
      <c r="AA1444" s="152">
        <v>5.53</v>
      </c>
      <c r="AB1444" s="1"/>
      <c r="AC1444" s="146"/>
    </row>
    <row r="1445" spans="26:29" ht="12.75">
      <c r="Z1445" s="151">
        <v>40518</v>
      </c>
      <c r="AA1445" s="152">
        <v>5.53</v>
      </c>
      <c r="AB1445" s="1"/>
      <c r="AC1445" s="146"/>
    </row>
    <row r="1446" spans="26:29" ht="12.75">
      <c r="Z1446" s="151">
        <v>40519</v>
      </c>
      <c r="AA1446" s="152">
        <v>5.53</v>
      </c>
      <c r="AB1446" s="1"/>
      <c r="AC1446" s="146"/>
    </row>
    <row r="1447" spans="26:29" ht="12.75">
      <c r="Z1447" s="151">
        <v>40520</v>
      </c>
      <c r="AA1447" s="152">
        <v>5.53</v>
      </c>
      <c r="AB1447" s="1"/>
      <c r="AC1447" s="146"/>
    </row>
    <row r="1448" spans="26:29" ht="12.75">
      <c r="Z1448" s="151">
        <v>40521</v>
      </c>
      <c r="AA1448" s="152">
        <v>5.53</v>
      </c>
      <c r="AB1448" s="1"/>
      <c r="AC1448" s="146"/>
    </row>
    <row r="1449" spans="26:29" ht="12.75">
      <c r="Z1449" s="151">
        <v>40522</v>
      </c>
      <c r="AA1449" s="152">
        <v>5.53</v>
      </c>
      <c r="AB1449" s="1"/>
      <c r="AC1449" s="146"/>
    </row>
    <row r="1450" spans="26:29" ht="12.75">
      <c r="Z1450" s="151">
        <v>40523</v>
      </c>
      <c r="AA1450" s="152">
        <v>5.53</v>
      </c>
      <c r="AB1450" s="1"/>
      <c r="AC1450" s="146"/>
    </row>
    <row r="1451" spans="26:29" ht="12.75">
      <c r="Z1451" s="151">
        <v>40525</v>
      </c>
      <c r="AA1451" s="152">
        <v>5.53</v>
      </c>
      <c r="AB1451" s="1"/>
      <c r="AC1451" s="146"/>
    </row>
    <row r="1452" spans="26:29" ht="12.75">
      <c r="Z1452" s="151">
        <v>40526</v>
      </c>
      <c r="AA1452" s="152">
        <v>5.53</v>
      </c>
      <c r="AB1452" s="1"/>
      <c r="AC1452" s="146"/>
    </row>
    <row r="1453" spans="26:29" ht="12.75">
      <c r="Z1453" s="151">
        <v>40527</v>
      </c>
      <c r="AA1453" s="152">
        <v>5.53</v>
      </c>
      <c r="AB1453" s="1"/>
      <c r="AC1453" s="146"/>
    </row>
    <row r="1454" spans="26:29" ht="12.75">
      <c r="Z1454" s="151">
        <v>40528</v>
      </c>
      <c r="AA1454" s="152">
        <v>5.54</v>
      </c>
      <c r="AB1454" s="1"/>
      <c r="AC1454" s="146"/>
    </row>
    <row r="1455" spans="26:29" ht="12.75">
      <c r="Z1455" s="151">
        <v>40529</v>
      </c>
      <c r="AA1455" s="152">
        <v>5.54</v>
      </c>
      <c r="AB1455" s="1"/>
      <c r="AC1455" s="146"/>
    </row>
    <row r="1456" spans="26:29" ht="12.75">
      <c r="Z1456" s="151">
        <v>40532</v>
      </c>
      <c r="AA1456" s="152">
        <v>5.54</v>
      </c>
      <c r="AB1456" s="1"/>
      <c r="AC1456" s="146"/>
    </row>
    <row r="1457" spans="26:29" ht="12.75">
      <c r="Z1457" s="151">
        <v>40533</v>
      </c>
      <c r="AA1457" s="152">
        <v>5.75</v>
      </c>
      <c r="AB1457" s="1"/>
      <c r="AC1457" s="146"/>
    </row>
    <row r="1458" spans="26:29" ht="12.75">
      <c r="Z1458" s="151">
        <v>40534</v>
      </c>
      <c r="AA1458" s="152">
        <v>5.75</v>
      </c>
      <c r="AB1458" s="1"/>
      <c r="AC1458" s="146"/>
    </row>
    <row r="1459" spans="26:29" ht="12.75">
      <c r="Z1459" s="151">
        <v>40535</v>
      </c>
      <c r="AA1459" s="152">
        <v>5.75</v>
      </c>
      <c r="AB1459" s="1"/>
      <c r="AC1459" s="146"/>
    </row>
    <row r="1460" spans="26:29" ht="12.75">
      <c r="Z1460" s="151">
        <v>40539</v>
      </c>
      <c r="AA1460" s="152">
        <v>5.75</v>
      </c>
      <c r="AB1460" s="1"/>
      <c r="AC1460" s="146"/>
    </row>
    <row r="1461" spans="26:29" ht="12.75">
      <c r="Z1461" s="151">
        <v>40540</v>
      </c>
      <c r="AA1461" s="152">
        <v>5.75</v>
      </c>
      <c r="AB1461" s="1"/>
      <c r="AC1461" s="146"/>
    </row>
    <row r="1462" spans="26:29" ht="12.75">
      <c r="Z1462" s="151">
        <v>40541</v>
      </c>
      <c r="AA1462" s="152">
        <v>5.75</v>
      </c>
      <c r="AB1462" s="1"/>
      <c r="AC1462" s="146"/>
    </row>
    <row r="1463" spans="26:29" ht="12.75">
      <c r="Z1463" s="151">
        <v>40542</v>
      </c>
      <c r="AA1463" s="152">
        <v>5.75</v>
      </c>
      <c r="AB1463" s="1"/>
      <c r="AC1463" s="146"/>
    </row>
    <row r="1464" spans="26:29" ht="12.75">
      <c r="Z1464" s="153">
        <v>40543</v>
      </c>
      <c r="AA1464" s="154">
        <v>5.75</v>
      </c>
      <c r="AB1464" s="1"/>
      <c r="AC1464" s="146"/>
    </row>
    <row r="1465" spans="26:29" ht="12.75">
      <c r="Z1465" s="149">
        <v>40546</v>
      </c>
      <c r="AA1465" s="150">
        <v>5.75</v>
      </c>
      <c r="AB1465" s="1"/>
      <c r="AC1465" s="146"/>
    </row>
    <row r="1466" spans="26:29" ht="12.75">
      <c r="Z1466" s="151">
        <v>40547</v>
      </c>
      <c r="AA1466" s="152">
        <v>5.75</v>
      </c>
      <c r="AB1466" s="1"/>
      <c r="AC1466" s="146"/>
    </row>
    <row r="1467" spans="26:29" ht="12.75">
      <c r="Z1467" s="151">
        <v>40548</v>
      </c>
      <c r="AA1467" s="152">
        <v>5.75</v>
      </c>
      <c r="AB1467" s="1"/>
      <c r="AC1467" s="146"/>
    </row>
    <row r="1468" spans="26:29" ht="12.75">
      <c r="Z1468" s="151">
        <v>40549</v>
      </c>
      <c r="AA1468" s="152">
        <v>5.75</v>
      </c>
      <c r="AB1468" s="1"/>
      <c r="AC1468" s="146"/>
    </row>
    <row r="1469" spans="26:29" ht="12.75">
      <c r="Z1469" s="151">
        <v>40550</v>
      </c>
      <c r="AA1469" s="152">
        <v>5.75</v>
      </c>
      <c r="AB1469" s="1"/>
      <c r="AC1469" s="146"/>
    </row>
    <row r="1470" spans="26:29" ht="12.75">
      <c r="Z1470" s="151">
        <v>40553</v>
      </c>
      <c r="AA1470" s="152">
        <v>5.76</v>
      </c>
      <c r="AB1470" s="1"/>
      <c r="AC1470" s="146"/>
    </row>
    <row r="1471" spans="26:29" ht="12.75">
      <c r="Z1471" s="151">
        <v>40554</v>
      </c>
      <c r="AA1471" s="152">
        <v>5.76</v>
      </c>
      <c r="AB1471" s="1"/>
      <c r="AC1471" s="146"/>
    </row>
    <row r="1472" spans="26:29" ht="12.75">
      <c r="Z1472" s="151">
        <v>40555</v>
      </c>
      <c r="AA1472" s="152">
        <v>5.75</v>
      </c>
      <c r="AB1472" s="1"/>
      <c r="AC1472" s="146"/>
    </row>
    <row r="1473" spans="26:29" ht="12.75">
      <c r="Z1473" s="151">
        <v>40556</v>
      </c>
      <c r="AA1473" s="152">
        <v>5.75</v>
      </c>
      <c r="AB1473" s="1"/>
      <c r="AC1473" s="146"/>
    </row>
    <row r="1474" spans="26:29" ht="12.75">
      <c r="Z1474" s="151">
        <v>40557</v>
      </c>
      <c r="AA1474" s="152">
        <v>5.75</v>
      </c>
      <c r="AB1474" s="1"/>
      <c r="AC1474" s="146"/>
    </row>
    <row r="1475" spans="26:29" ht="12.75">
      <c r="Z1475" s="151">
        <v>40560</v>
      </c>
      <c r="AA1475" s="152">
        <v>5.75</v>
      </c>
      <c r="AB1475" s="1"/>
      <c r="AC1475" s="146"/>
    </row>
    <row r="1476" spans="26:29" ht="12.75">
      <c r="Z1476" s="151">
        <v>40561</v>
      </c>
      <c r="AA1476" s="152">
        <v>5.75</v>
      </c>
      <c r="AB1476" s="1"/>
      <c r="AC1476" s="146"/>
    </row>
    <row r="1477" spans="26:29" ht="12.75">
      <c r="Z1477" s="151">
        <v>40562</v>
      </c>
      <c r="AA1477" s="152">
        <v>5.75</v>
      </c>
      <c r="AB1477" s="1"/>
      <c r="AC1477" s="146"/>
    </row>
    <row r="1478" spans="26:29" ht="12.75">
      <c r="Z1478" s="151">
        <v>40563</v>
      </c>
      <c r="AA1478" s="152">
        <v>5.75</v>
      </c>
      <c r="AB1478" s="1"/>
      <c r="AC1478" s="146"/>
    </row>
    <row r="1479" spans="26:29" ht="12.75">
      <c r="Z1479" s="151">
        <v>40564</v>
      </c>
      <c r="AA1479" s="152">
        <v>5.75</v>
      </c>
      <c r="AB1479" s="1"/>
      <c r="AC1479" s="146"/>
    </row>
    <row r="1480" spans="26:29" ht="12.75">
      <c r="Z1480" s="151">
        <v>40567</v>
      </c>
      <c r="AA1480" s="152">
        <v>5.76</v>
      </c>
      <c r="AB1480" s="1"/>
      <c r="AC1480" s="146"/>
    </row>
    <row r="1481" spans="26:29" ht="12.75">
      <c r="Z1481" s="151">
        <v>40568</v>
      </c>
      <c r="AA1481" s="152">
        <v>6.01</v>
      </c>
      <c r="AB1481" s="1"/>
      <c r="AC1481" s="146"/>
    </row>
    <row r="1482" spans="26:29" ht="12.75">
      <c r="Z1482" s="151">
        <v>40569</v>
      </c>
      <c r="AA1482" s="152">
        <v>6.01</v>
      </c>
      <c r="AB1482" s="1"/>
      <c r="AC1482" s="146"/>
    </row>
    <row r="1483" spans="26:29" ht="12.75">
      <c r="Z1483" s="151">
        <v>40570</v>
      </c>
      <c r="AA1483" s="152">
        <v>6.01</v>
      </c>
      <c r="AB1483" s="1"/>
      <c r="AC1483" s="146"/>
    </row>
    <row r="1484" spans="26:29" ht="12.75">
      <c r="Z1484" s="151">
        <v>40571</v>
      </c>
      <c r="AA1484" s="152">
        <v>6.01</v>
      </c>
      <c r="AB1484" s="1"/>
      <c r="AC1484" s="146"/>
    </row>
    <row r="1485" spans="26:29" ht="12.75">
      <c r="Z1485" s="151">
        <v>40574</v>
      </c>
      <c r="AA1485" s="152">
        <v>6</v>
      </c>
      <c r="AB1485" s="1"/>
      <c r="AC1485" s="146"/>
    </row>
    <row r="1486" spans="26:29" ht="12.75">
      <c r="Z1486" s="151">
        <v>40575</v>
      </c>
      <c r="AA1486" s="152">
        <v>6</v>
      </c>
      <c r="AB1486" s="1"/>
      <c r="AC1486" s="146"/>
    </row>
    <row r="1487" spans="26:29" ht="12.75">
      <c r="Z1487" s="151">
        <v>40576</v>
      </c>
      <c r="AA1487" s="152">
        <v>6</v>
      </c>
      <c r="AB1487" s="1"/>
      <c r="AC1487" s="146"/>
    </row>
    <row r="1488" spans="26:29" ht="12.75">
      <c r="Z1488" s="151">
        <v>40577</v>
      </c>
      <c r="AA1488" s="152">
        <v>6</v>
      </c>
      <c r="AB1488" s="1"/>
      <c r="AC1488" s="146"/>
    </row>
    <row r="1489" spans="26:29" ht="12.75">
      <c r="Z1489" s="151">
        <v>40578</v>
      </c>
      <c r="AA1489" s="152">
        <v>6.01</v>
      </c>
      <c r="AB1489" s="1"/>
      <c r="AC1489" s="146"/>
    </row>
    <row r="1490" spans="26:29" ht="12.75">
      <c r="Z1490" s="151">
        <v>40581</v>
      </c>
      <c r="AA1490" s="152">
        <v>6.01</v>
      </c>
      <c r="AB1490" s="1"/>
      <c r="AC1490" s="146"/>
    </row>
    <row r="1491" spans="26:29" ht="12.75">
      <c r="Z1491" s="151">
        <v>40582</v>
      </c>
      <c r="AA1491" s="152">
        <v>6.01</v>
      </c>
      <c r="AB1491" s="1"/>
      <c r="AC1491" s="146"/>
    </row>
    <row r="1492" spans="26:29" ht="12.75">
      <c r="Z1492" s="151">
        <v>40583</v>
      </c>
      <c r="AA1492" s="152">
        <v>6.01</v>
      </c>
      <c r="AB1492" s="1"/>
      <c r="AC1492" s="146"/>
    </row>
    <row r="1493" spans="26:29" ht="12.75">
      <c r="Z1493" s="151">
        <v>40584</v>
      </c>
      <c r="AA1493" s="152">
        <v>6.01</v>
      </c>
      <c r="AB1493" s="1"/>
      <c r="AC1493" s="146"/>
    </row>
    <row r="1494" spans="26:29" ht="12.75">
      <c r="Z1494" s="151">
        <v>40585</v>
      </c>
      <c r="AA1494" s="152">
        <v>6.01</v>
      </c>
      <c r="AB1494" s="1"/>
      <c r="AC1494" s="146"/>
    </row>
    <row r="1495" spans="26:29" ht="12.75">
      <c r="Z1495" s="151">
        <v>40588</v>
      </c>
      <c r="AA1495" s="152">
        <v>6.01</v>
      </c>
      <c r="AB1495" s="1"/>
      <c r="AC1495" s="146"/>
    </row>
    <row r="1496" spans="26:29" ht="12.75">
      <c r="Z1496" s="151">
        <v>40589</v>
      </c>
      <c r="AA1496" s="152">
        <v>6</v>
      </c>
      <c r="AB1496" s="1"/>
      <c r="AC1496" s="146"/>
    </row>
    <row r="1497" spans="26:29" ht="12.75">
      <c r="Z1497" s="151">
        <v>40590</v>
      </c>
      <c r="AA1497" s="152">
        <v>6.01</v>
      </c>
      <c r="AB1497" s="1"/>
      <c r="AC1497" s="146"/>
    </row>
    <row r="1498" spans="26:29" ht="12.75">
      <c r="Z1498" s="151">
        <v>40591</v>
      </c>
      <c r="AA1498" s="152">
        <v>6.01</v>
      </c>
      <c r="AB1498" s="1"/>
      <c r="AC1498" s="146"/>
    </row>
    <row r="1499" spans="26:29" ht="12.75">
      <c r="Z1499" s="151">
        <v>40592</v>
      </c>
      <c r="AA1499" s="152">
        <v>6.01</v>
      </c>
      <c r="AB1499" s="1"/>
      <c r="AC1499" s="146"/>
    </row>
    <row r="1500" spans="26:29" ht="12.75">
      <c r="Z1500" s="151">
        <v>40595</v>
      </c>
      <c r="AA1500" s="152">
        <v>6.01</v>
      </c>
      <c r="AB1500" s="1"/>
      <c r="AC1500" s="146"/>
    </row>
    <row r="1501" spans="26:29" ht="12.75">
      <c r="Z1501" s="151">
        <v>40596</v>
      </c>
      <c r="AA1501" s="152">
        <v>6.01</v>
      </c>
      <c r="AB1501" s="1"/>
      <c r="AC1501" s="146"/>
    </row>
    <row r="1502" spans="26:29" ht="12.75">
      <c r="Z1502" s="151">
        <v>40597</v>
      </c>
      <c r="AA1502" s="152">
        <v>6.01</v>
      </c>
      <c r="AB1502" s="1"/>
      <c r="AC1502" s="146"/>
    </row>
    <row r="1503" spans="26:29" ht="12.75">
      <c r="Z1503" s="151">
        <v>40598</v>
      </c>
      <c r="AA1503" s="152">
        <v>6.01</v>
      </c>
      <c r="AB1503" s="1"/>
      <c r="AC1503" s="146"/>
    </row>
    <row r="1504" spans="26:29" ht="12.75">
      <c r="Z1504" s="151">
        <v>40599</v>
      </c>
      <c r="AA1504" s="152">
        <v>6.01</v>
      </c>
      <c r="AB1504" s="1"/>
      <c r="AC1504" s="146"/>
    </row>
    <row r="1505" spans="26:29" ht="12.75">
      <c r="Z1505" s="151">
        <v>40602</v>
      </c>
      <c r="AA1505" s="152">
        <v>6.01</v>
      </c>
      <c r="AB1505" s="1"/>
      <c r="AC1505" s="146"/>
    </row>
    <row r="1506" spans="26:29" ht="12.75">
      <c r="Z1506" s="151">
        <v>40603</v>
      </c>
      <c r="AA1506" s="152">
        <v>6</v>
      </c>
      <c r="AB1506" s="1"/>
      <c r="AC1506" s="146"/>
    </row>
    <row r="1507" spans="26:29" ht="12.75">
      <c r="Z1507" s="151">
        <v>40604</v>
      </c>
      <c r="AA1507" s="152">
        <v>6</v>
      </c>
      <c r="AB1507" s="1"/>
      <c r="AC1507" s="146"/>
    </row>
    <row r="1508" spans="26:29" ht="12.75">
      <c r="Z1508" s="151">
        <v>40605</v>
      </c>
      <c r="AA1508" s="152">
        <v>6</v>
      </c>
      <c r="AB1508" s="1"/>
      <c r="AC1508" s="146"/>
    </row>
    <row r="1509" spans="26:29" ht="12.75">
      <c r="Z1509" s="151">
        <v>40606</v>
      </c>
      <c r="AA1509" s="152">
        <v>6</v>
      </c>
      <c r="AB1509" s="1"/>
      <c r="AC1509" s="146"/>
    </row>
    <row r="1510" spans="26:29" ht="12.75">
      <c r="Z1510" s="151">
        <v>40609</v>
      </c>
      <c r="AA1510" s="152">
        <v>6</v>
      </c>
      <c r="AB1510" s="1"/>
      <c r="AC1510" s="146"/>
    </row>
    <row r="1511" spans="26:29" ht="12.75">
      <c r="Z1511" s="151">
        <v>40610</v>
      </c>
      <c r="AA1511" s="152">
        <v>6</v>
      </c>
      <c r="AB1511" s="1"/>
      <c r="AC1511" s="146"/>
    </row>
    <row r="1512" spans="26:29" ht="12.75">
      <c r="Z1512" s="151">
        <v>40611</v>
      </c>
      <c r="AA1512" s="152">
        <v>6</v>
      </c>
      <c r="AB1512" s="1"/>
      <c r="AC1512" s="146"/>
    </row>
    <row r="1513" spans="26:29" ht="12.75">
      <c r="Z1513" s="151">
        <v>40612</v>
      </c>
      <c r="AA1513" s="152">
        <v>6</v>
      </c>
      <c r="AB1513" s="1"/>
      <c r="AC1513" s="146"/>
    </row>
    <row r="1514" spans="26:29" ht="12.75">
      <c r="Z1514" s="151">
        <v>40613</v>
      </c>
      <c r="AA1514" s="152">
        <v>6.01</v>
      </c>
      <c r="AB1514" s="1"/>
      <c r="AC1514" s="146"/>
    </row>
    <row r="1515" spans="26:29" ht="12.75">
      <c r="Z1515" s="151">
        <v>40618</v>
      </c>
      <c r="AA1515" s="152">
        <v>6.01</v>
      </c>
      <c r="AB1515" s="1"/>
      <c r="AC1515" s="146"/>
    </row>
    <row r="1516" spans="26:29" ht="12.75">
      <c r="Z1516" s="151">
        <v>40619</v>
      </c>
      <c r="AA1516" s="152">
        <v>6.01</v>
      </c>
      <c r="AB1516" s="1"/>
      <c r="AC1516" s="146"/>
    </row>
    <row r="1517" spans="26:29" ht="12.75">
      <c r="Z1517" s="151">
        <v>40620</v>
      </c>
      <c r="AA1517" s="152">
        <v>6.01</v>
      </c>
      <c r="AB1517" s="1"/>
      <c r="AC1517" s="146"/>
    </row>
    <row r="1518" spans="26:29" ht="12.75">
      <c r="Z1518" s="151">
        <v>40621</v>
      </c>
      <c r="AA1518" s="152">
        <v>6.01</v>
      </c>
      <c r="AB1518" s="1"/>
      <c r="AC1518" s="146"/>
    </row>
    <row r="1519" spans="26:29" ht="12.75">
      <c r="Z1519" s="151">
        <v>40623</v>
      </c>
      <c r="AA1519" s="152">
        <v>6.01</v>
      </c>
      <c r="AB1519" s="1"/>
      <c r="AC1519" s="146"/>
    </row>
    <row r="1520" spans="26:29" ht="12.75">
      <c r="Z1520" s="151">
        <v>40624</v>
      </c>
      <c r="AA1520" s="152">
        <v>6.01</v>
      </c>
      <c r="AB1520" s="1"/>
      <c r="AC1520" s="146"/>
    </row>
    <row r="1521" spans="26:29" ht="12.75">
      <c r="Z1521" s="151">
        <v>40625</v>
      </c>
      <c r="AA1521" s="152">
        <v>6.01</v>
      </c>
      <c r="AB1521" s="1"/>
      <c r="AC1521" s="146"/>
    </row>
    <row r="1522" spans="26:29" ht="12.75">
      <c r="Z1522" s="151">
        <v>40626</v>
      </c>
      <c r="AA1522" s="152">
        <v>6.01</v>
      </c>
      <c r="AB1522" s="1"/>
      <c r="AC1522" s="146"/>
    </row>
    <row r="1523" spans="26:29" ht="12.75">
      <c r="Z1523" s="151">
        <v>40627</v>
      </c>
      <c r="AA1523" s="152">
        <v>6.01</v>
      </c>
      <c r="AB1523" s="1"/>
      <c r="AC1523" s="146"/>
    </row>
    <row r="1524" spans="26:29" ht="12.75">
      <c r="Z1524" s="151">
        <v>40630</v>
      </c>
      <c r="AA1524" s="152">
        <v>6.02</v>
      </c>
      <c r="AB1524" s="1"/>
      <c r="AC1524" s="146"/>
    </row>
    <row r="1525" spans="26:29" ht="12.75">
      <c r="Z1525" s="151">
        <v>40631</v>
      </c>
      <c r="AA1525" s="152">
        <v>6.02</v>
      </c>
      <c r="AB1525" s="1"/>
      <c r="AC1525" s="146"/>
    </row>
    <row r="1526" spans="26:29" ht="12.75">
      <c r="Z1526" s="151">
        <v>40632</v>
      </c>
      <c r="AA1526" s="152">
        <v>6.02</v>
      </c>
      <c r="AB1526" s="1"/>
      <c r="AC1526" s="146"/>
    </row>
    <row r="1527" spans="26:29" ht="12.75">
      <c r="Z1527" s="151">
        <v>40633</v>
      </c>
      <c r="AA1527" s="152">
        <v>6.02</v>
      </c>
      <c r="AB1527" s="1"/>
      <c r="AC1527" s="146"/>
    </row>
    <row r="1528" spans="26:29" ht="12.75">
      <c r="Z1528" s="151">
        <v>40634</v>
      </c>
      <c r="AA1528" s="152">
        <v>6.02</v>
      </c>
      <c r="AB1528" s="1"/>
      <c r="AC1528" s="146"/>
    </row>
    <row r="1529" spans="26:29" ht="12.75">
      <c r="Z1529" s="151">
        <v>40637</v>
      </c>
      <c r="AA1529" s="152">
        <v>6.02</v>
      </c>
      <c r="AB1529" s="1"/>
      <c r="AC1529" s="146"/>
    </row>
    <row r="1530" spans="26:29" ht="12.75">
      <c r="Z1530" s="151">
        <v>40638</v>
      </c>
      <c r="AA1530" s="152">
        <v>6.02</v>
      </c>
      <c r="AB1530" s="1"/>
      <c r="AC1530" s="146"/>
    </row>
    <row r="1531" spans="26:29" ht="12.75">
      <c r="Z1531" s="151">
        <v>40639</v>
      </c>
      <c r="AA1531" s="152">
        <v>6.02</v>
      </c>
      <c r="AB1531" s="1"/>
      <c r="AC1531" s="146"/>
    </row>
    <row r="1532" spans="26:29" ht="12.75">
      <c r="Z1532" s="151">
        <v>40640</v>
      </c>
      <c r="AA1532" s="152">
        <v>6.03</v>
      </c>
      <c r="AB1532" s="1"/>
      <c r="AC1532" s="146"/>
    </row>
    <row r="1533" spans="26:29" ht="12.75">
      <c r="Z1533" s="151">
        <v>40641</v>
      </c>
      <c r="AA1533" s="152">
        <v>6.02</v>
      </c>
      <c r="AB1533" s="1"/>
      <c r="AC1533" s="146"/>
    </row>
    <row r="1534" spans="26:29" ht="12.75">
      <c r="Z1534" s="151">
        <v>40644</v>
      </c>
      <c r="AA1534" s="152">
        <v>6.02</v>
      </c>
      <c r="AB1534" s="1"/>
      <c r="AC1534" s="146"/>
    </row>
    <row r="1535" spans="26:29" ht="12.75">
      <c r="Z1535" s="151">
        <v>40645</v>
      </c>
      <c r="AA1535" s="152">
        <v>6.02</v>
      </c>
      <c r="AB1535" s="1"/>
      <c r="AC1535" s="146"/>
    </row>
    <row r="1536" spans="26:29" ht="12.75">
      <c r="Z1536" s="151">
        <v>40646</v>
      </c>
      <c r="AA1536" s="152">
        <v>6.03</v>
      </c>
      <c r="AB1536" s="1"/>
      <c r="AC1536" s="146"/>
    </row>
    <row r="1537" spans="26:29" ht="12.75">
      <c r="Z1537" s="151">
        <v>40647</v>
      </c>
      <c r="AA1537" s="152">
        <v>6.04</v>
      </c>
      <c r="AB1537" s="1"/>
      <c r="AC1537" s="146"/>
    </row>
    <row r="1538" spans="26:29" ht="12.75">
      <c r="Z1538" s="151">
        <v>40648</v>
      </c>
      <c r="AA1538" s="152">
        <v>6.06</v>
      </c>
      <c r="AB1538" s="1"/>
      <c r="AC1538" s="146"/>
    </row>
    <row r="1539" spans="26:29" ht="12.75">
      <c r="Z1539" s="151">
        <v>40651</v>
      </c>
      <c r="AA1539" s="152">
        <v>6.05</v>
      </c>
      <c r="AB1539" s="1"/>
      <c r="AC1539" s="146"/>
    </row>
    <row r="1540" spans="26:29" ht="12.75">
      <c r="Z1540" s="151">
        <v>40652</v>
      </c>
      <c r="AA1540" s="152">
        <v>6.05</v>
      </c>
      <c r="AB1540" s="1"/>
      <c r="AC1540" s="146"/>
    </row>
    <row r="1541" spans="26:29" ht="12.75">
      <c r="Z1541" s="151">
        <v>40653</v>
      </c>
      <c r="AA1541" s="152">
        <v>6.05</v>
      </c>
      <c r="AB1541" s="1"/>
      <c r="AC1541" s="146"/>
    </row>
    <row r="1542" spans="26:29" ht="12.75">
      <c r="Z1542" s="151">
        <v>40654</v>
      </c>
      <c r="AA1542" s="152">
        <v>6.05</v>
      </c>
      <c r="AB1542" s="1"/>
      <c r="AC1542" s="146"/>
    </row>
    <row r="1543" spans="26:29" ht="12.75">
      <c r="Z1543" s="151">
        <v>40655</v>
      </c>
      <c r="AA1543" s="152">
        <v>6.05</v>
      </c>
      <c r="AB1543" s="1"/>
      <c r="AC1543" s="146"/>
    </row>
    <row r="1544" spans="26:29" ht="12.75">
      <c r="Z1544" s="151">
        <v>40659</v>
      </c>
      <c r="AA1544" s="152">
        <v>6.04</v>
      </c>
      <c r="AB1544" s="1"/>
      <c r="AC1544" s="146"/>
    </row>
    <row r="1545" spans="26:29" ht="12.75">
      <c r="Z1545" s="151">
        <v>40660</v>
      </c>
      <c r="AA1545" s="152">
        <v>6.04</v>
      </c>
      <c r="AB1545" s="1"/>
      <c r="AC1545" s="146"/>
    </row>
    <row r="1546" spans="26:29" ht="12.75">
      <c r="Z1546" s="151">
        <v>40661</v>
      </c>
      <c r="AA1546" s="152">
        <v>6.04</v>
      </c>
      <c r="AB1546" s="1"/>
      <c r="AC1546" s="146"/>
    </row>
    <row r="1547" spans="26:29" ht="12.75">
      <c r="Z1547" s="151">
        <v>40662</v>
      </c>
      <c r="AA1547" s="152">
        <v>6.04</v>
      </c>
      <c r="AB1547" s="1"/>
      <c r="AC1547" s="146"/>
    </row>
    <row r="1548" spans="26:29" ht="12.75">
      <c r="Z1548" s="151">
        <v>40665</v>
      </c>
      <c r="AA1548" s="152">
        <v>6.04</v>
      </c>
      <c r="AB1548" s="1"/>
      <c r="AC1548" s="146"/>
    </row>
    <row r="1549" spans="26:29" ht="12.75">
      <c r="Z1549" s="151">
        <v>40666</v>
      </c>
      <c r="AA1549" s="152">
        <v>6.04</v>
      </c>
      <c r="AB1549" s="1"/>
      <c r="AC1549" s="146"/>
    </row>
    <row r="1550" spans="26:29" ht="12.75">
      <c r="Z1550" s="151">
        <v>40667</v>
      </c>
      <c r="AA1550" s="152">
        <v>6.04</v>
      </c>
      <c r="AB1550" s="1"/>
      <c r="AC1550" s="146"/>
    </row>
    <row r="1551" spans="26:29" ht="12.75">
      <c r="Z1551" s="151">
        <v>40668</v>
      </c>
      <c r="AA1551" s="152">
        <v>6.04</v>
      </c>
      <c r="AB1551" s="1"/>
      <c r="AC1551" s="146"/>
    </row>
    <row r="1552" spans="26:29" ht="12.75">
      <c r="Z1552" s="151">
        <v>40669</v>
      </c>
      <c r="AA1552" s="152">
        <v>6.04</v>
      </c>
      <c r="AB1552" s="1"/>
      <c r="AC1552" s="146"/>
    </row>
    <row r="1553" spans="26:29" ht="12.75">
      <c r="Z1553" s="151">
        <v>40672</v>
      </c>
      <c r="AA1553" s="152">
        <v>6.04</v>
      </c>
      <c r="AB1553" s="1"/>
      <c r="AC1553" s="146"/>
    </row>
    <row r="1554" spans="26:29" ht="12.75">
      <c r="Z1554" s="151">
        <v>40673</v>
      </c>
      <c r="AA1554" s="152">
        <v>6.04</v>
      </c>
      <c r="AB1554" s="1"/>
      <c r="AC1554" s="146"/>
    </row>
    <row r="1555" spans="26:29" ht="12.75">
      <c r="Z1555" s="151">
        <v>40674</v>
      </c>
      <c r="AA1555" s="152">
        <v>6.04</v>
      </c>
      <c r="AB1555" s="1"/>
      <c r="AC1555" s="146"/>
    </row>
    <row r="1556" spans="26:29" ht="12.75">
      <c r="Z1556" s="151">
        <v>40675</v>
      </c>
      <c r="AA1556" s="152">
        <v>6.04</v>
      </c>
      <c r="AB1556" s="1"/>
      <c r="AC1556" s="146"/>
    </row>
    <row r="1557" spans="26:29" ht="12.75">
      <c r="Z1557" s="151">
        <v>40676</v>
      </c>
      <c r="AA1557" s="152">
        <v>6.04</v>
      </c>
      <c r="AB1557" s="1"/>
      <c r="AC1557" s="146"/>
    </row>
    <row r="1558" spans="26:29" ht="12.75">
      <c r="Z1558" s="151">
        <v>40679</v>
      </c>
      <c r="AA1558" s="152">
        <v>6.05</v>
      </c>
      <c r="AB1558" s="1"/>
      <c r="AC1558" s="146"/>
    </row>
    <row r="1559" spans="26:29" ht="12.75">
      <c r="Z1559" s="151">
        <v>40680</v>
      </c>
      <c r="AA1559" s="152">
        <v>6.05</v>
      </c>
      <c r="AB1559" s="1"/>
      <c r="AC1559" s="146"/>
    </row>
    <row r="1560" spans="26:29" ht="12.75">
      <c r="Z1560" s="151">
        <v>40681</v>
      </c>
      <c r="AA1560" s="152">
        <v>6.05</v>
      </c>
      <c r="AB1560" s="1"/>
      <c r="AC1560" s="146"/>
    </row>
    <row r="1561" spans="26:29" ht="12.75">
      <c r="Z1561" s="151">
        <v>40682</v>
      </c>
      <c r="AA1561" s="152">
        <v>6.05</v>
      </c>
      <c r="AB1561" s="1"/>
      <c r="AC1561" s="146"/>
    </row>
    <row r="1562" spans="26:29" ht="12.75">
      <c r="Z1562" s="151">
        <v>40683</v>
      </c>
      <c r="AA1562" s="152">
        <v>6.05</v>
      </c>
      <c r="AB1562" s="1"/>
      <c r="AC1562" s="146"/>
    </row>
    <row r="1563" spans="26:29" ht="12.75">
      <c r="Z1563" s="151">
        <v>40686</v>
      </c>
      <c r="AA1563" s="152">
        <v>6.05</v>
      </c>
      <c r="AB1563" s="1"/>
      <c r="AC1563" s="146"/>
    </row>
    <row r="1564" spans="26:29" ht="12.75">
      <c r="Z1564" s="151">
        <v>40687</v>
      </c>
      <c r="AA1564" s="152">
        <v>6.05</v>
      </c>
      <c r="AB1564" s="1"/>
      <c r="AC1564" s="146"/>
    </row>
    <row r="1565" spans="26:29" ht="12.75">
      <c r="Z1565" s="151">
        <v>40688</v>
      </c>
      <c r="AA1565" s="152">
        <v>6.05</v>
      </c>
      <c r="AB1565" s="1"/>
      <c r="AC1565" s="146"/>
    </row>
    <row r="1566" spans="26:29" ht="12.75">
      <c r="Z1566" s="151">
        <v>40689</v>
      </c>
      <c r="AA1566" s="152">
        <v>6.05</v>
      </c>
      <c r="AB1566" s="1"/>
      <c r="AC1566" s="146"/>
    </row>
    <row r="1567" spans="26:29" ht="12.75">
      <c r="Z1567" s="151">
        <v>40690</v>
      </c>
      <c r="AA1567" s="152">
        <v>6.05</v>
      </c>
      <c r="AB1567" s="1"/>
      <c r="AC1567" s="146"/>
    </row>
    <row r="1568" spans="26:29" ht="12.75">
      <c r="Z1568" s="151">
        <v>40693</v>
      </c>
      <c r="AA1568" s="152">
        <v>6.05</v>
      </c>
      <c r="AB1568" s="1"/>
      <c r="AC1568" s="146"/>
    </row>
    <row r="1569" spans="26:29" ht="12.75">
      <c r="Z1569" s="151">
        <v>40694</v>
      </c>
      <c r="AA1569" s="152">
        <v>6.05</v>
      </c>
      <c r="AB1569" s="1"/>
      <c r="AC1569" s="146"/>
    </row>
    <row r="1570" spans="26:29" ht="12.75">
      <c r="Z1570" s="151">
        <v>40695</v>
      </c>
      <c r="AA1570" s="152">
        <v>6.05</v>
      </c>
      <c r="AB1570" s="1"/>
      <c r="AC1570" s="146"/>
    </row>
    <row r="1571" spans="26:29" ht="12.75">
      <c r="Z1571" s="151">
        <v>40696</v>
      </c>
      <c r="AA1571" s="152">
        <v>6.05</v>
      </c>
      <c r="AB1571" s="1"/>
      <c r="AC1571" s="146"/>
    </row>
    <row r="1572" spans="26:29" ht="12.75">
      <c r="Z1572" s="151">
        <v>40697</v>
      </c>
      <c r="AA1572" s="152">
        <v>6.05</v>
      </c>
      <c r="AB1572" s="1"/>
      <c r="AC1572" s="146"/>
    </row>
    <row r="1573" spans="26:29" ht="12.75">
      <c r="Z1573" s="151">
        <v>40700</v>
      </c>
      <c r="AA1573" s="152">
        <v>6.05</v>
      </c>
      <c r="AB1573" s="1"/>
      <c r="AC1573" s="146"/>
    </row>
    <row r="1574" spans="26:29" ht="12.75">
      <c r="Z1574" s="151">
        <v>40701</v>
      </c>
      <c r="AA1574" s="152">
        <v>6.05</v>
      </c>
      <c r="AB1574" s="1"/>
      <c r="AC1574" s="146"/>
    </row>
    <row r="1575" spans="26:29" ht="12.75">
      <c r="Z1575" s="151">
        <v>40702</v>
      </c>
      <c r="AA1575" s="152">
        <v>6.05</v>
      </c>
      <c r="AB1575" s="1"/>
      <c r="AC1575" s="146"/>
    </row>
    <row r="1576" spans="26:29" ht="12.75">
      <c r="Z1576" s="151">
        <v>40703</v>
      </c>
      <c r="AA1576" s="152">
        <v>6.05</v>
      </c>
      <c r="AB1576" s="1"/>
      <c r="AC1576" s="146"/>
    </row>
    <row r="1577" spans="26:29" ht="12.75">
      <c r="Z1577" s="151">
        <v>40704</v>
      </c>
      <c r="AA1577" s="152">
        <v>6.05</v>
      </c>
      <c r="AB1577" s="1"/>
      <c r="AC1577" s="146"/>
    </row>
    <row r="1578" spans="26:29" ht="12.75">
      <c r="Z1578" s="151">
        <v>40708</v>
      </c>
      <c r="AA1578" s="152">
        <v>6.05</v>
      </c>
      <c r="AB1578" s="1"/>
      <c r="AC1578" s="146"/>
    </row>
    <row r="1579" spans="26:29" ht="12.75">
      <c r="Z1579" s="151">
        <v>40709</v>
      </c>
      <c r="AA1579" s="152">
        <v>6.05</v>
      </c>
      <c r="AB1579" s="1"/>
      <c r="AC1579" s="146"/>
    </row>
    <row r="1580" spans="26:29" ht="12.75">
      <c r="Z1580" s="151">
        <v>40710</v>
      </c>
      <c r="AA1580" s="152">
        <v>6.05</v>
      </c>
      <c r="AB1580" s="1"/>
      <c r="AC1580" s="146"/>
    </row>
    <row r="1581" spans="26:29" ht="12.75">
      <c r="Z1581" s="151">
        <v>40711</v>
      </c>
      <c r="AA1581" s="152">
        <v>6.04</v>
      </c>
      <c r="AB1581" s="1"/>
      <c r="AC1581" s="146"/>
    </row>
    <row r="1582" spans="26:29" ht="12.75">
      <c r="Z1582" s="151">
        <v>40714</v>
      </c>
      <c r="AA1582" s="152">
        <v>6.04</v>
      </c>
      <c r="AB1582" s="1"/>
      <c r="AC1582" s="146"/>
    </row>
    <row r="1583" spans="26:29" ht="12.75">
      <c r="Z1583" s="151">
        <v>40715</v>
      </c>
      <c r="AA1583" s="152">
        <v>6.04</v>
      </c>
      <c r="AB1583" s="1"/>
      <c r="AC1583" s="146"/>
    </row>
    <row r="1584" spans="26:29" ht="12.75">
      <c r="Z1584" s="151">
        <v>40716</v>
      </c>
      <c r="AA1584" s="152">
        <v>6.04</v>
      </c>
      <c r="AB1584" s="1"/>
      <c r="AC1584" s="146"/>
    </row>
    <row r="1585" spans="26:29" ht="12.75">
      <c r="Z1585" s="151">
        <v>40717</v>
      </c>
      <c r="AA1585" s="152">
        <v>6.04</v>
      </c>
      <c r="AB1585" s="1"/>
      <c r="AC1585" s="146"/>
    </row>
    <row r="1586" spans="26:29" ht="12.75">
      <c r="Z1586" s="151">
        <v>40718</v>
      </c>
      <c r="AA1586" s="152">
        <v>6.04</v>
      </c>
      <c r="AB1586" s="1"/>
      <c r="AC1586" s="146"/>
    </row>
    <row r="1587" spans="26:29" ht="12.75">
      <c r="Z1587" s="151">
        <v>40721</v>
      </c>
      <c r="AA1587" s="152">
        <v>6.04</v>
      </c>
      <c r="AB1587" s="1"/>
      <c r="AC1587" s="146"/>
    </row>
    <row r="1588" spans="26:29" ht="12.75">
      <c r="Z1588" s="151">
        <v>40722</v>
      </c>
      <c r="AA1588" s="152">
        <v>6.05</v>
      </c>
      <c r="AB1588" s="1"/>
      <c r="AC1588" s="146"/>
    </row>
    <row r="1589" spans="26:29" ht="12.75">
      <c r="Z1589" s="151">
        <v>40723</v>
      </c>
      <c r="AA1589" s="152">
        <v>6.05</v>
      </c>
      <c r="AB1589" s="1"/>
      <c r="AC1589" s="146"/>
    </row>
    <row r="1590" spans="26:29" ht="12.75">
      <c r="Z1590" s="151">
        <v>40724</v>
      </c>
      <c r="AA1590" s="152">
        <v>6.05</v>
      </c>
      <c r="AB1590" s="1"/>
      <c r="AC1590" s="146"/>
    </row>
    <row r="1591" spans="26:29" ht="12.75">
      <c r="Z1591" s="151">
        <v>40725</v>
      </c>
      <c r="AA1591" s="152">
        <v>6.04</v>
      </c>
      <c r="AB1591" s="1"/>
      <c r="AC1591" s="146"/>
    </row>
    <row r="1592" spans="26:29" ht="12.75">
      <c r="Z1592" s="151">
        <v>40728</v>
      </c>
      <c r="AA1592" s="152">
        <v>6.04</v>
      </c>
      <c r="AB1592" s="1"/>
      <c r="AC1592" s="146"/>
    </row>
    <row r="1593" spans="26:29" ht="12.75">
      <c r="Z1593" s="151">
        <v>40729</v>
      </c>
      <c r="AA1593" s="152">
        <v>6.04</v>
      </c>
      <c r="AB1593" s="1"/>
      <c r="AC1593" s="146"/>
    </row>
    <row r="1594" spans="26:29" ht="12.75">
      <c r="Z1594" s="151">
        <v>40730</v>
      </c>
      <c r="AA1594" s="152">
        <v>6.05</v>
      </c>
      <c r="AB1594" s="1"/>
      <c r="AC1594" s="146"/>
    </row>
    <row r="1595" spans="26:29" ht="12.75">
      <c r="Z1595" s="151">
        <v>40731</v>
      </c>
      <c r="AA1595" s="152">
        <v>6.05</v>
      </c>
      <c r="AB1595" s="1"/>
      <c r="AC1595" s="146"/>
    </row>
    <row r="1596" spans="26:29" ht="12.75">
      <c r="Z1596" s="151">
        <v>40732</v>
      </c>
      <c r="AA1596" s="152">
        <v>6.05</v>
      </c>
      <c r="AB1596" s="1"/>
      <c r="AC1596" s="146"/>
    </row>
    <row r="1597" spans="26:29" ht="12.75">
      <c r="Z1597" s="151">
        <v>40735</v>
      </c>
      <c r="AA1597" s="152">
        <v>6.05</v>
      </c>
      <c r="AB1597" s="1"/>
      <c r="AC1597" s="146"/>
    </row>
    <row r="1598" spans="26:29" ht="12.75">
      <c r="Z1598" s="151">
        <v>40736</v>
      </c>
      <c r="AA1598" s="152">
        <v>6.04</v>
      </c>
      <c r="AB1598" s="1"/>
      <c r="AC1598" s="146"/>
    </row>
    <row r="1599" spans="26:29" ht="12.75">
      <c r="Z1599" s="151">
        <v>40737</v>
      </c>
      <c r="AA1599" s="152">
        <v>6.04</v>
      </c>
      <c r="AB1599" s="1"/>
      <c r="AC1599" s="146"/>
    </row>
    <row r="1600" spans="26:29" ht="12.75">
      <c r="Z1600" s="151">
        <v>40738</v>
      </c>
      <c r="AA1600" s="152">
        <v>6.04</v>
      </c>
      <c r="AB1600" s="1"/>
      <c r="AC1600" s="146"/>
    </row>
    <row r="1601" spans="26:29" ht="12.75">
      <c r="Z1601" s="151">
        <v>40739</v>
      </c>
      <c r="AA1601" s="152">
        <v>6.04</v>
      </c>
      <c r="AB1601" s="1"/>
      <c r="AC1601" s="146"/>
    </row>
    <row r="1602" spans="26:29" ht="12.75">
      <c r="Z1602" s="151">
        <v>40742</v>
      </c>
      <c r="AA1602" s="152">
        <v>6.04</v>
      </c>
      <c r="AB1602" s="1"/>
      <c r="AC1602" s="146"/>
    </row>
    <row r="1603" spans="26:29" ht="12.75">
      <c r="Z1603" s="151">
        <v>40743</v>
      </c>
      <c r="AA1603" s="152">
        <v>6.04</v>
      </c>
      <c r="AB1603" s="1"/>
      <c r="AC1603" s="146"/>
    </row>
    <row r="1604" spans="26:29" ht="12.75">
      <c r="Z1604" s="151">
        <v>40744</v>
      </c>
      <c r="AA1604" s="152">
        <v>6.04</v>
      </c>
      <c r="AB1604" s="1"/>
      <c r="AC1604" s="146"/>
    </row>
    <row r="1605" spans="26:29" ht="12.75">
      <c r="Z1605" s="151">
        <v>40745</v>
      </c>
      <c r="AA1605" s="152">
        <v>6.04</v>
      </c>
      <c r="AB1605" s="1"/>
      <c r="AC1605" s="146"/>
    </row>
    <row r="1606" spans="26:29" ht="12.75">
      <c r="Z1606" s="151">
        <v>40746</v>
      </c>
      <c r="AA1606" s="152">
        <v>6.04</v>
      </c>
      <c r="AB1606" s="1"/>
      <c r="AC1606" s="146"/>
    </row>
    <row r="1607" spans="26:29" ht="12.75">
      <c r="Z1607" s="151">
        <v>40749</v>
      </c>
      <c r="AA1607" s="152">
        <v>6.04</v>
      </c>
      <c r="AB1607" s="1"/>
      <c r="AC1607" s="146"/>
    </row>
    <row r="1608" spans="26:29" ht="12.75">
      <c r="Z1608" s="151">
        <v>40750</v>
      </c>
      <c r="AA1608" s="152">
        <v>6.04</v>
      </c>
      <c r="AB1608" s="1"/>
      <c r="AC1608" s="146"/>
    </row>
    <row r="1609" spans="26:29" ht="12.75">
      <c r="Z1609" s="151">
        <v>40751</v>
      </c>
      <c r="AA1609" s="152">
        <v>6.04</v>
      </c>
      <c r="AB1609" s="1"/>
      <c r="AC1609" s="146"/>
    </row>
    <row r="1610" spans="26:29" ht="12.75">
      <c r="Z1610" s="151">
        <v>40752</v>
      </c>
      <c r="AA1610" s="152">
        <v>6.04</v>
      </c>
      <c r="AB1610" s="1"/>
      <c r="AC1610" s="146"/>
    </row>
    <row r="1611" spans="26:29" ht="12.75">
      <c r="Z1611" s="151">
        <v>40753</v>
      </c>
      <c r="AA1611" s="152">
        <v>6.04</v>
      </c>
      <c r="AB1611" s="1"/>
      <c r="AC1611" s="146"/>
    </row>
    <row r="1612" spans="26:29" ht="12.75">
      <c r="Z1612" s="151">
        <v>40756</v>
      </c>
      <c r="AA1612" s="152">
        <v>6.04</v>
      </c>
      <c r="AB1612" s="1"/>
      <c r="AC1612" s="146"/>
    </row>
    <row r="1613" spans="26:29" ht="12.75">
      <c r="Z1613" s="151">
        <v>40757</v>
      </c>
      <c r="AA1613" s="152">
        <v>6.04</v>
      </c>
      <c r="AB1613" s="1"/>
      <c r="AC1613" s="146"/>
    </row>
    <row r="1614" spans="26:29" ht="12.75">
      <c r="Z1614" s="151">
        <v>40758</v>
      </c>
      <c r="AA1614" s="152">
        <v>6.04</v>
      </c>
      <c r="AB1614" s="1"/>
      <c r="AC1614" s="146"/>
    </row>
    <row r="1615" spans="26:29" ht="12.75">
      <c r="Z1615" s="151">
        <v>40759</v>
      </c>
      <c r="AA1615" s="152">
        <v>6.04</v>
      </c>
      <c r="AB1615" s="1"/>
      <c r="AC1615" s="146"/>
    </row>
    <row r="1616" spans="26:29" ht="12.75">
      <c r="Z1616" s="151">
        <v>40760</v>
      </c>
      <c r="AA1616" s="152">
        <v>6.04</v>
      </c>
      <c r="AB1616" s="1"/>
      <c r="AC1616" s="146"/>
    </row>
    <row r="1617" spans="26:29" ht="12.75">
      <c r="Z1617" s="151">
        <v>40763</v>
      </c>
      <c r="AA1617" s="152">
        <v>6.04</v>
      </c>
      <c r="AB1617" s="1"/>
      <c r="AC1617" s="146"/>
    </row>
    <row r="1618" spans="26:29" ht="12.75">
      <c r="Z1618" s="151">
        <v>40764</v>
      </c>
      <c r="AA1618" s="152">
        <v>6.04</v>
      </c>
      <c r="AB1618" s="1"/>
      <c r="AC1618" s="146"/>
    </row>
    <row r="1619" spans="26:29" ht="12.75">
      <c r="Z1619" s="151">
        <v>40765</v>
      </c>
      <c r="AA1619" s="152">
        <v>6.05</v>
      </c>
      <c r="AB1619" s="1"/>
      <c r="AC1619" s="146"/>
    </row>
    <row r="1620" spans="26:29" ht="12.75">
      <c r="Z1620" s="151">
        <v>40766</v>
      </c>
      <c r="AA1620" s="152">
        <v>6.05</v>
      </c>
      <c r="AB1620" s="1"/>
      <c r="AC1620" s="146"/>
    </row>
    <row r="1621" spans="26:29" ht="12.75">
      <c r="Z1621" s="151">
        <v>40767</v>
      </c>
      <c r="AA1621" s="152">
        <v>6.05</v>
      </c>
      <c r="AB1621" s="1"/>
      <c r="AC1621" s="146"/>
    </row>
    <row r="1622" spans="26:29" ht="12.75">
      <c r="Z1622" s="151">
        <v>40770</v>
      </c>
      <c r="AA1622" s="152">
        <v>6.05</v>
      </c>
      <c r="AB1622" s="1"/>
      <c r="AC1622" s="146"/>
    </row>
    <row r="1623" spans="26:29" ht="12.75">
      <c r="Z1623" s="151">
        <v>40771</v>
      </c>
      <c r="AA1623" s="152">
        <v>6.05</v>
      </c>
      <c r="AB1623" s="1"/>
      <c r="AC1623" s="146"/>
    </row>
    <row r="1624" spans="26:29" ht="12.75">
      <c r="Z1624" s="151">
        <v>40772</v>
      </c>
      <c r="AA1624" s="152">
        <v>6.05</v>
      </c>
      <c r="AB1624" s="1"/>
      <c r="AC1624" s="146"/>
    </row>
    <row r="1625" spans="26:29" ht="12.75">
      <c r="Z1625" s="151">
        <v>40773</v>
      </c>
      <c r="AA1625" s="152">
        <v>6.04</v>
      </c>
      <c r="AB1625" s="1"/>
      <c r="AC1625" s="146"/>
    </row>
    <row r="1626" spans="26:29" ht="12.75">
      <c r="Z1626" s="151">
        <v>40774</v>
      </c>
      <c r="AA1626" s="152">
        <v>6.04</v>
      </c>
      <c r="AB1626" s="1"/>
      <c r="AC1626" s="146"/>
    </row>
    <row r="1627" spans="26:29" ht="12.75">
      <c r="Z1627" s="151">
        <v>40777</v>
      </c>
      <c r="AA1627" s="152">
        <v>6.04</v>
      </c>
      <c r="AB1627" s="1"/>
      <c r="AC1627" s="146"/>
    </row>
    <row r="1628" spans="26:29" ht="12.75">
      <c r="Z1628" s="151">
        <v>40778</v>
      </c>
      <c r="AA1628" s="152">
        <v>6.05</v>
      </c>
      <c r="AB1628" s="1"/>
      <c r="AC1628" s="146"/>
    </row>
    <row r="1629" spans="26:29" ht="12.75">
      <c r="Z1629" s="151">
        <v>40779</v>
      </c>
      <c r="AA1629" s="152">
        <v>6.05</v>
      </c>
      <c r="AB1629" s="1"/>
      <c r="AC1629" s="146"/>
    </row>
    <row r="1630" spans="26:29" ht="12.75">
      <c r="Z1630" s="151">
        <v>40780</v>
      </c>
      <c r="AA1630" s="152">
        <v>6.05</v>
      </c>
      <c r="AB1630" s="1"/>
      <c r="AC1630" s="146"/>
    </row>
    <row r="1631" spans="26:29" ht="12.75">
      <c r="Z1631" s="151">
        <v>40781</v>
      </c>
      <c r="AA1631" s="152">
        <v>6.05</v>
      </c>
      <c r="AB1631" s="1"/>
      <c r="AC1631" s="146"/>
    </row>
    <row r="1632" spans="26:29" ht="12.75">
      <c r="Z1632" s="151">
        <v>40784</v>
      </c>
      <c r="AA1632" s="152">
        <v>6.05</v>
      </c>
      <c r="AB1632" s="1"/>
      <c r="AC1632" s="146"/>
    </row>
    <row r="1633" spans="26:29" ht="12.75">
      <c r="Z1633" s="151">
        <v>40785</v>
      </c>
      <c r="AA1633" s="152">
        <v>6.04</v>
      </c>
      <c r="AB1633" s="1"/>
      <c r="AC1633" s="146"/>
    </row>
    <row r="1634" spans="26:29" ht="12.75">
      <c r="Z1634" s="151">
        <v>40786</v>
      </c>
      <c r="AA1634" s="152">
        <v>6.05</v>
      </c>
      <c r="AB1634" s="1"/>
      <c r="AC1634" s="146"/>
    </row>
    <row r="1635" spans="26:29" ht="12.75">
      <c r="Z1635" s="151">
        <v>40787</v>
      </c>
      <c r="AA1635" s="152">
        <v>6.05</v>
      </c>
      <c r="AB1635" s="1"/>
      <c r="AC1635" s="146"/>
    </row>
    <row r="1636" spans="26:29" ht="12.75">
      <c r="Z1636" s="151">
        <v>40788</v>
      </c>
      <c r="AA1636" s="152">
        <v>6.04</v>
      </c>
      <c r="AB1636" s="1"/>
      <c r="AC1636" s="146"/>
    </row>
    <row r="1637" spans="26:29" ht="12.75">
      <c r="Z1637" s="151">
        <v>40791</v>
      </c>
      <c r="AA1637" s="152">
        <v>6.05</v>
      </c>
      <c r="AB1637" s="1"/>
      <c r="AC1637" s="146"/>
    </row>
    <row r="1638" spans="26:29" ht="12.75">
      <c r="Z1638" s="151">
        <v>40792</v>
      </c>
      <c r="AA1638" s="152">
        <v>6.05</v>
      </c>
      <c r="AB1638" s="1"/>
      <c r="AC1638" s="146"/>
    </row>
    <row r="1639" spans="26:29" ht="12.75">
      <c r="Z1639" s="151">
        <v>40793</v>
      </c>
      <c r="AA1639" s="152">
        <v>6.04</v>
      </c>
      <c r="AB1639" s="1"/>
      <c r="AC1639" s="146"/>
    </row>
    <row r="1640" spans="26:29" ht="12.75">
      <c r="Z1640" s="151">
        <v>40794</v>
      </c>
      <c r="AA1640" s="152">
        <v>6.04</v>
      </c>
      <c r="AB1640" s="1"/>
      <c r="AC1640" s="146"/>
    </row>
    <row r="1641" spans="26:29" ht="12.75">
      <c r="Z1641" s="151">
        <v>40795</v>
      </c>
      <c r="AA1641" s="152">
        <v>6.04</v>
      </c>
      <c r="AB1641" s="1"/>
      <c r="AC1641" s="146"/>
    </row>
    <row r="1642" spans="26:29" ht="12.75">
      <c r="Z1642" s="151">
        <v>40798</v>
      </c>
      <c r="AA1642" s="152">
        <v>6.04</v>
      </c>
      <c r="AB1642" s="1"/>
      <c r="AC1642" s="146"/>
    </row>
    <row r="1643" spans="26:29" ht="12.75">
      <c r="Z1643" s="151">
        <v>40799</v>
      </c>
      <c r="AA1643" s="152">
        <v>6.04</v>
      </c>
      <c r="AB1643" s="1"/>
      <c r="AC1643" s="146"/>
    </row>
    <row r="1644" spans="26:29" ht="12.75">
      <c r="Z1644" s="151">
        <v>40800</v>
      </c>
      <c r="AA1644" s="152">
        <v>6.05</v>
      </c>
      <c r="AB1644" s="1"/>
      <c r="AC1644" s="146"/>
    </row>
    <row r="1645" spans="26:29" ht="12.75">
      <c r="Z1645" s="151">
        <v>40801</v>
      </c>
      <c r="AA1645" s="152">
        <v>6.05</v>
      </c>
      <c r="AB1645" s="1"/>
      <c r="AC1645" s="146"/>
    </row>
    <row r="1646" spans="26:29" ht="12.75">
      <c r="Z1646" s="151">
        <v>40802</v>
      </c>
      <c r="AA1646" s="152">
        <v>6.05</v>
      </c>
      <c r="AB1646" s="1"/>
      <c r="AC1646" s="146"/>
    </row>
    <row r="1647" spans="26:29" ht="12.75">
      <c r="Z1647" s="151">
        <v>40805</v>
      </c>
      <c r="AA1647" s="152">
        <v>6.05</v>
      </c>
      <c r="AB1647" s="1"/>
      <c r="AC1647" s="146"/>
    </row>
    <row r="1648" spans="26:29" ht="12.75">
      <c r="Z1648" s="151">
        <v>40806</v>
      </c>
      <c r="AA1648" s="152">
        <v>6.04</v>
      </c>
      <c r="AB1648" s="1"/>
      <c r="AC1648" s="146"/>
    </row>
    <row r="1649" spans="26:29" ht="12.75">
      <c r="Z1649" s="151">
        <v>40807</v>
      </c>
      <c r="AA1649" s="152">
        <v>6.04</v>
      </c>
      <c r="AB1649" s="1"/>
      <c r="AC1649" s="146"/>
    </row>
    <row r="1650" spans="26:29" ht="12.75">
      <c r="Z1650" s="151">
        <v>40808</v>
      </c>
      <c r="AA1650" s="152">
        <v>6.05</v>
      </c>
      <c r="AB1650" s="1"/>
      <c r="AC1650" s="146"/>
    </row>
    <row r="1651" spans="26:29" ht="12.75">
      <c r="Z1651" s="151">
        <v>40809</v>
      </c>
      <c r="AA1651" s="152">
        <v>6.04</v>
      </c>
      <c r="AB1651" s="1"/>
      <c r="AC1651" s="146"/>
    </row>
    <row r="1652" spans="26:29" ht="12.75">
      <c r="Z1652" s="151">
        <v>40812</v>
      </c>
      <c r="AA1652" s="152">
        <v>6.04</v>
      </c>
      <c r="AB1652" s="1"/>
      <c r="AC1652" s="146"/>
    </row>
    <row r="1653" spans="26:29" ht="12.75">
      <c r="Z1653" s="151">
        <v>40813</v>
      </c>
      <c r="AA1653" s="152">
        <v>6.05</v>
      </c>
      <c r="AB1653" s="1"/>
      <c r="AC1653" s="146"/>
    </row>
    <row r="1654" spans="26:29" ht="12.75">
      <c r="Z1654" s="151">
        <v>40814</v>
      </c>
      <c r="AA1654" s="152">
        <v>6.05</v>
      </c>
      <c r="AB1654" s="1"/>
      <c r="AC1654" s="146"/>
    </row>
    <row r="1655" spans="26:29" ht="12.75">
      <c r="Z1655" s="151">
        <v>40815</v>
      </c>
      <c r="AA1655" s="152">
        <v>6.05</v>
      </c>
      <c r="AB1655" s="1"/>
      <c r="AC1655" s="146"/>
    </row>
    <row r="1656" spans="26:29" ht="12.75">
      <c r="Z1656" s="151">
        <v>40816</v>
      </c>
      <c r="AA1656" s="152">
        <v>6.05</v>
      </c>
      <c r="AB1656" s="1"/>
      <c r="AC1656" s="146"/>
    </row>
    <row r="1657" spans="26:29" ht="12.75">
      <c r="Z1657" s="151">
        <v>40819</v>
      </c>
      <c r="AA1657" s="152">
        <v>6.05</v>
      </c>
      <c r="AB1657" s="1"/>
      <c r="AC1657" s="146"/>
    </row>
    <row r="1658" spans="26:29" ht="12.75">
      <c r="Z1658" s="151">
        <v>40820</v>
      </c>
      <c r="AA1658" s="152">
        <v>6.06</v>
      </c>
      <c r="AB1658" s="1"/>
      <c r="AC1658" s="146"/>
    </row>
    <row r="1659" spans="26:29" ht="12.75">
      <c r="Z1659" s="151">
        <v>40821</v>
      </c>
      <c r="AA1659" s="152">
        <v>6.06</v>
      </c>
      <c r="AB1659" s="1"/>
      <c r="AC1659" s="146"/>
    </row>
    <row r="1660" spans="26:29" ht="12.75">
      <c r="Z1660" s="151">
        <v>40822</v>
      </c>
      <c r="AA1660" s="152">
        <v>6.06</v>
      </c>
      <c r="AB1660" s="1"/>
      <c r="AC1660" s="146"/>
    </row>
    <row r="1661" spans="26:29" ht="12.75">
      <c r="Z1661" s="151">
        <v>40823</v>
      </c>
      <c r="AA1661" s="152">
        <v>6.06</v>
      </c>
      <c r="AB1661" s="1"/>
      <c r="AC1661" s="146"/>
    </row>
    <row r="1662" spans="26:29" ht="12.75">
      <c r="Z1662" s="151">
        <v>40826</v>
      </c>
      <c r="AA1662" s="152">
        <v>6.06</v>
      </c>
      <c r="AB1662" s="1"/>
      <c r="AC1662" s="146"/>
    </row>
    <row r="1663" spans="26:29" ht="12.75">
      <c r="Z1663" s="151">
        <v>40827</v>
      </c>
      <c r="AA1663" s="152">
        <v>6.06</v>
      </c>
      <c r="AB1663" s="1"/>
      <c r="AC1663" s="146"/>
    </row>
    <row r="1664" spans="26:29" ht="12.75">
      <c r="Z1664" s="151">
        <v>40828</v>
      </c>
      <c r="AA1664" s="152">
        <v>6.06</v>
      </c>
      <c r="AB1664" s="1"/>
      <c r="AC1664" s="146"/>
    </row>
    <row r="1665" spans="26:29" ht="12.75">
      <c r="Z1665" s="151">
        <v>40829</v>
      </c>
      <c r="AA1665" s="152">
        <v>6.06</v>
      </c>
      <c r="AB1665" s="1"/>
      <c r="AC1665" s="146"/>
    </row>
    <row r="1666" spans="26:29" ht="12.75">
      <c r="Z1666" s="151">
        <v>40830</v>
      </c>
      <c r="AA1666" s="152">
        <v>6.06</v>
      </c>
      <c r="AB1666" s="1"/>
      <c r="AC1666" s="146"/>
    </row>
    <row r="1667" spans="26:29" ht="12.75">
      <c r="Z1667" s="151">
        <v>40833</v>
      </c>
      <c r="AA1667" s="152">
        <v>6.06</v>
      </c>
      <c r="AB1667" s="1"/>
      <c r="AC1667" s="146"/>
    </row>
    <row r="1668" spans="26:29" ht="12.75">
      <c r="Z1668" s="151">
        <v>40834</v>
      </c>
      <c r="AA1668" s="152">
        <v>6.06</v>
      </c>
      <c r="AB1668" s="1"/>
      <c r="AC1668" s="146"/>
    </row>
    <row r="1669" spans="26:29" ht="12.75">
      <c r="Z1669" s="151">
        <v>40835</v>
      </c>
      <c r="AA1669" s="152">
        <v>6.05</v>
      </c>
      <c r="AB1669" s="1"/>
      <c r="AC1669" s="146"/>
    </row>
    <row r="1670" spans="26:29" ht="12.75">
      <c r="Z1670" s="151">
        <v>40836</v>
      </c>
      <c r="AA1670" s="152">
        <v>6.06</v>
      </c>
      <c r="AB1670" s="1"/>
      <c r="AC1670" s="146"/>
    </row>
    <row r="1671" spans="26:29" ht="12.75">
      <c r="Z1671" s="151">
        <v>40837</v>
      </c>
      <c r="AA1671" s="152">
        <v>6.06</v>
      </c>
      <c r="AB1671" s="1"/>
      <c r="AC1671" s="146"/>
    </row>
    <row r="1672" spans="26:29" ht="12.75">
      <c r="Z1672" s="151">
        <v>40840</v>
      </c>
      <c r="AA1672" s="152">
        <v>6.06</v>
      </c>
      <c r="AB1672" s="1"/>
      <c r="AC1672" s="146"/>
    </row>
    <row r="1673" spans="26:29" ht="12.75">
      <c r="Z1673" s="151">
        <v>40841</v>
      </c>
      <c r="AA1673" s="152">
        <v>6.06</v>
      </c>
      <c r="AB1673" s="1"/>
      <c r="AC1673" s="146"/>
    </row>
    <row r="1674" spans="26:29" ht="12.75">
      <c r="Z1674" s="151">
        <v>40842</v>
      </c>
      <c r="AA1674" s="152">
        <v>6.06</v>
      </c>
      <c r="AB1674" s="1"/>
      <c r="AC1674" s="146"/>
    </row>
    <row r="1675" spans="26:29" ht="12.75">
      <c r="Z1675" s="151">
        <v>40843</v>
      </c>
      <c r="AA1675" s="152">
        <v>6.06</v>
      </c>
      <c r="AB1675" s="1"/>
      <c r="AC1675" s="146"/>
    </row>
    <row r="1676" spans="26:29" ht="12.75">
      <c r="Z1676" s="151">
        <v>40844</v>
      </c>
      <c r="AA1676" s="152">
        <v>6.06</v>
      </c>
      <c r="AB1676" s="1"/>
      <c r="AC1676" s="146"/>
    </row>
    <row r="1677" spans="26:29" ht="12.75">
      <c r="Z1677" s="151">
        <v>40849</v>
      </c>
      <c r="AA1677" s="152">
        <v>6.08</v>
      </c>
      <c r="AB1677" s="1"/>
      <c r="AC1677" s="146"/>
    </row>
    <row r="1678" spans="26:29" ht="12.75">
      <c r="Z1678" s="151">
        <v>40850</v>
      </c>
      <c r="AA1678" s="152">
        <v>6.12</v>
      </c>
      <c r="AB1678" s="1"/>
      <c r="AC1678" s="146"/>
    </row>
    <row r="1679" spans="26:29" ht="12.75">
      <c r="Z1679" s="151">
        <v>40851</v>
      </c>
      <c r="AA1679" s="152">
        <v>6.12</v>
      </c>
      <c r="AB1679" s="1"/>
      <c r="AC1679" s="146"/>
    </row>
    <row r="1680" spans="26:29" ht="12.75">
      <c r="Z1680" s="151">
        <v>40852</v>
      </c>
      <c r="AA1680" s="152">
        <v>6.12</v>
      </c>
      <c r="AB1680" s="1"/>
      <c r="AC1680" s="146"/>
    </row>
    <row r="1681" spans="26:29" ht="12.75">
      <c r="Z1681" s="151">
        <v>40854</v>
      </c>
      <c r="AA1681" s="152">
        <v>6.11</v>
      </c>
      <c r="AB1681" s="1"/>
      <c r="AC1681" s="146"/>
    </row>
    <row r="1682" spans="26:29" ht="12.75">
      <c r="Z1682" s="151">
        <v>40855</v>
      </c>
      <c r="AA1682" s="152">
        <v>6.12</v>
      </c>
      <c r="AB1682" s="1"/>
      <c r="AC1682" s="146"/>
    </row>
    <row r="1683" spans="26:29" ht="12.75">
      <c r="Z1683" s="151">
        <v>40856</v>
      </c>
      <c r="AA1683" s="152">
        <v>6.12</v>
      </c>
      <c r="AB1683" s="1"/>
      <c r="AC1683" s="146"/>
    </row>
    <row r="1684" spans="26:29" ht="12.75">
      <c r="Z1684" s="151">
        <v>40857</v>
      </c>
      <c r="AA1684" s="152">
        <v>6.13</v>
      </c>
      <c r="AB1684" s="1"/>
      <c r="AC1684" s="146"/>
    </row>
    <row r="1685" spans="26:29" ht="12.75">
      <c r="Z1685" s="151">
        <v>40858</v>
      </c>
      <c r="AA1685" s="152">
        <v>6.15</v>
      </c>
      <c r="AB1685" s="1"/>
      <c r="AC1685" s="146"/>
    </row>
    <row r="1686" spans="26:29" ht="12.75">
      <c r="Z1686" s="151">
        <v>40861</v>
      </c>
      <c r="AA1686" s="152">
        <v>6.15</v>
      </c>
      <c r="AB1686" s="1"/>
      <c r="AC1686" s="146"/>
    </row>
    <row r="1687" spans="26:29" ht="12.75">
      <c r="Z1687" s="151">
        <v>40862</v>
      </c>
      <c r="AA1687" s="152">
        <v>6.15</v>
      </c>
      <c r="AB1687" s="1"/>
      <c r="AC1687" s="146"/>
    </row>
    <row r="1688" spans="26:29" ht="12.75">
      <c r="Z1688" s="151">
        <v>40863</v>
      </c>
      <c r="AA1688" s="152">
        <v>6.2</v>
      </c>
      <c r="AB1688" s="1"/>
      <c r="AC1688" s="146"/>
    </row>
    <row r="1689" spans="26:29" ht="12.75">
      <c r="Z1689" s="151">
        <v>40864</v>
      </c>
      <c r="AA1689" s="152">
        <v>6.21</v>
      </c>
      <c r="AB1689" s="1"/>
      <c r="AC1689" s="146"/>
    </row>
    <row r="1690" spans="26:29" ht="12.75">
      <c r="Z1690" s="151">
        <v>40865</v>
      </c>
      <c r="AA1690" s="152">
        <v>6.22</v>
      </c>
      <c r="AB1690" s="1"/>
      <c r="AC1690" s="146"/>
    </row>
    <row r="1691" spans="26:29" ht="12.75">
      <c r="Z1691" s="151">
        <v>40868</v>
      </c>
      <c r="AA1691" s="152">
        <v>6.2</v>
      </c>
      <c r="AB1691" s="1"/>
      <c r="AC1691" s="146"/>
    </row>
    <row r="1692" spans="26:29" ht="12.75">
      <c r="Z1692" s="151">
        <v>40869</v>
      </c>
      <c r="AA1692" s="152">
        <v>6.2</v>
      </c>
      <c r="AB1692" s="1"/>
      <c r="AC1692" s="146"/>
    </row>
    <row r="1693" spans="26:29" ht="12.75">
      <c r="Z1693" s="151">
        <v>40870</v>
      </c>
      <c r="AA1693" s="152">
        <v>6.2</v>
      </c>
      <c r="AB1693" s="1"/>
      <c r="AC1693" s="146"/>
    </row>
    <row r="1694" spans="26:29" ht="12.75">
      <c r="Z1694" s="151">
        <v>40871</v>
      </c>
      <c r="AA1694" s="152">
        <v>6.2</v>
      </c>
      <c r="AB1694" s="1"/>
      <c r="AC1694" s="146"/>
    </row>
    <row r="1695" spans="26:29" ht="12.75">
      <c r="Z1695" s="151">
        <v>40872</v>
      </c>
      <c r="AA1695" s="152">
        <v>6.36</v>
      </c>
      <c r="AB1695" s="1"/>
      <c r="AC1695" s="146"/>
    </row>
    <row r="1696" spans="26:29" ht="12.75">
      <c r="Z1696" s="151">
        <v>40875</v>
      </c>
      <c r="AA1696" s="152">
        <v>6.4</v>
      </c>
      <c r="AB1696" s="1"/>
      <c r="AC1696" s="146"/>
    </row>
    <row r="1697" spans="26:29" ht="12.75">
      <c r="Z1697" s="151">
        <v>40876</v>
      </c>
      <c r="AA1697" s="152">
        <v>6.44</v>
      </c>
      <c r="AB1697" s="1"/>
      <c r="AC1697" s="146"/>
    </row>
    <row r="1698" spans="26:29" ht="12.75">
      <c r="Z1698" s="151">
        <v>40877</v>
      </c>
      <c r="AA1698" s="152">
        <v>6.66</v>
      </c>
      <c r="AB1698" s="1"/>
      <c r="AC1698" s="146"/>
    </row>
    <row r="1699" spans="26:29" ht="12.75">
      <c r="Z1699" s="151">
        <v>40878</v>
      </c>
      <c r="AA1699" s="152">
        <v>6.68</v>
      </c>
      <c r="AB1699" s="1"/>
      <c r="AC1699" s="146"/>
    </row>
    <row r="1700" spans="26:29" ht="12.75">
      <c r="Z1700" s="151">
        <v>40879</v>
      </c>
      <c r="AA1700" s="152">
        <v>6.68</v>
      </c>
      <c r="AB1700" s="1"/>
      <c r="AC1700" s="146"/>
    </row>
    <row r="1701" spans="26:29" ht="12.75">
      <c r="Z1701" s="151">
        <v>40882</v>
      </c>
      <c r="AA1701" s="152">
        <v>6.69</v>
      </c>
      <c r="AB1701" s="1"/>
      <c r="AC1701" s="146"/>
    </row>
    <row r="1702" spans="26:29" ht="12.75">
      <c r="Z1702" s="151">
        <v>40883</v>
      </c>
      <c r="AA1702" s="152">
        <v>6.7</v>
      </c>
      <c r="AB1702" s="1"/>
      <c r="AC1702" s="146"/>
    </row>
    <row r="1703" spans="26:29" ht="12.75">
      <c r="Z1703" s="151">
        <v>40884</v>
      </c>
      <c r="AA1703" s="152">
        <v>6.69</v>
      </c>
      <c r="AB1703" s="1"/>
      <c r="AC1703" s="146"/>
    </row>
    <row r="1704" spans="26:29" ht="12.75">
      <c r="Z1704" s="151">
        <v>40885</v>
      </c>
      <c r="AA1704" s="152">
        <v>6.68</v>
      </c>
      <c r="AB1704" s="1"/>
      <c r="AC1704" s="146"/>
    </row>
    <row r="1705" spans="26:29" ht="12.75">
      <c r="Z1705" s="151">
        <v>40886</v>
      </c>
      <c r="AA1705" s="152">
        <v>6.68</v>
      </c>
      <c r="AB1705" s="1"/>
      <c r="AC1705" s="146"/>
    </row>
    <row r="1706" spans="26:29" ht="12.75">
      <c r="Z1706" s="151">
        <v>40889</v>
      </c>
      <c r="AA1706" s="152">
        <v>6.67</v>
      </c>
      <c r="AB1706" s="1"/>
      <c r="AC1706" s="146"/>
    </row>
    <row r="1707" spans="26:29" ht="12.75">
      <c r="Z1707" s="151">
        <v>40890</v>
      </c>
      <c r="AA1707" s="152">
        <v>6.68</v>
      </c>
      <c r="AB1707" s="1"/>
      <c r="AC1707" s="146"/>
    </row>
    <row r="1708" spans="26:29" ht="12.75">
      <c r="Z1708" s="151">
        <v>40891</v>
      </c>
      <c r="AA1708" s="152">
        <v>6.68</v>
      </c>
      <c r="AB1708" s="1"/>
      <c r="AC1708" s="146"/>
    </row>
    <row r="1709" spans="26:29" ht="12.75">
      <c r="Z1709" s="151">
        <v>40892</v>
      </c>
      <c r="AA1709" s="152">
        <v>6.67</v>
      </c>
      <c r="AB1709" s="1"/>
      <c r="AC1709" s="146"/>
    </row>
    <row r="1710" spans="26:29" ht="12.75">
      <c r="Z1710" s="151">
        <v>40893</v>
      </c>
      <c r="AA1710" s="152">
        <v>6.66</v>
      </c>
      <c r="AB1710" s="1"/>
      <c r="AC1710" s="146"/>
    </row>
    <row r="1711" spans="26:29" ht="12.75">
      <c r="Z1711" s="151">
        <v>40896</v>
      </c>
      <c r="AA1711" s="152">
        <v>6.68</v>
      </c>
      <c r="AB1711" s="1"/>
      <c r="AC1711" s="146"/>
    </row>
    <row r="1712" spans="26:29" ht="12.75">
      <c r="Z1712" s="151">
        <v>40897</v>
      </c>
      <c r="AA1712" s="152">
        <v>6.7</v>
      </c>
      <c r="AB1712" s="1"/>
      <c r="AC1712" s="146"/>
    </row>
    <row r="1713" spans="26:29" ht="12.75">
      <c r="Z1713" s="151">
        <v>40898</v>
      </c>
      <c r="AA1713" s="152">
        <v>7.06</v>
      </c>
      <c r="AB1713" s="1"/>
      <c r="AC1713" s="146"/>
    </row>
    <row r="1714" spans="26:29" ht="12.75">
      <c r="Z1714" s="151">
        <v>40899</v>
      </c>
      <c r="AA1714" s="152">
        <v>7.07</v>
      </c>
      <c r="AB1714" s="1"/>
      <c r="AC1714" s="146"/>
    </row>
    <row r="1715" spans="26:29" ht="12.75">
      <c r="Z1715" s="151">
        <v>40900</v>
      </c>
      <c r="AA1715" s="152">
        <v>7.06</v>
      </c>
      <c r="AB1715" s="1"/>
      <c r="AC1715" s="146"/>
    </row>
    <row r="1716" spans="26:29" ht="12.75">
      <c r="Z1716" s="151">
        <v>40904</v>
      </c>
      <c r="AA1716" s="152">
        <v>7.05</v>
      </c>
      <c r="AB1716" s="1"/>
      <c r="AC1716" s="146"/>
    </row>
    <row r="1717" spans="26:29" ht="12.75">
      <c r="Z1717" s="151">
        <v>40905</v>
      </c>
      <c r="AA1717" s="152">
        <v>7.06</v>
      </c>
      <c r="AB1717" s="1"/>
      <c r="AC1717" s="146"/>
    </row>
    <row r="1718" spans="26:29" ht="12.75">
      <c r="Z1718" s="151">
        <v>40906</v>
      </c>
      <c r="AA1718" s="152">
        <v>7.07</v>
      </c>
      <c r="AB1718" s="1"/>
      <c r="AC1718" s="146"/>
    </row>
    <row r="1719" spans="26:29" ht="12.75">
      <c r="Z1719" s="153">
        <v>40907</v>
      </c>
      <c r="AA1719" s="154">
        <v>7.08</v>
      </c>
      <c r="AB1719" s="1"/>
      <c r="AC1719" s="146"/>
    </row>
    <row r="1720" spans="26:29" ht="12.75">
      <c r="Z1720" s="149">
        <v>40910</v>
      </c>
      <c r="AA1720" s="150">
        <v>7.08</v>
      </c>
      <c r="AB1720" s="1"/>
      <c r="AC1720" s="146"/>
    </row>
    <row r="1721" spans="26:29" ht="12.75">
      <c r="Z1721" s="151">
        <v>40911</v>
      </c>
      <c r="AA1721" s="152">
        <v>7.09</v>
      </c>
      <c r="AB1721" s="1"/>
      <c r="AC1721" s="146"/>
    </row>
    <row r="1722" spans="26:29" ht="12.75">
      <c r="Z1722" s="151">
        <v>40912</v>
      </c>
      <c r="AA1722" s="152">
        <v>7.13</v>
      </c>
      <c r="AB1722" s="1"/>
      <c r="AC1722" s="146"/>
    </row>
    <row r="1723" spans="26:29" ht="12.75">
      <c r="Z1723" s="151">
        <v>40913</v>
      </c>
      <c r="AA1723" s="152">
        <v>7.17</v>
      </c>
      <c r="AB1723" s="1"/>
      <c r="AC1723" s="146"/>
    </row>
    <row r="1724" spans="26:29" ht="12.75">
      <c r="Z1724" s="151">
        <v>40914</v>
      </c>
      <c r="AA1724" s="152">
        <v>7.2</v>
      </c>
      <c r="AB1724" s="1"/>
      <c r="AC1724" s="146"/>
    </row>
    <row r="1725" spans="26:29" ht="12.75">
      <c r="Z1725" s="151">
        <v>40917</v>
      </c>
      <c r="AA1725" s="152">
        <v>7.22</v>
      </c>
      <c r="AB1725" s="1"/>
      <c r="AC1725" s="146"/>
    </row>
    <row r="1726" spans="26:29" ht="12.75">
      <c r="Z1726" s="151">
        <v>40918</v>
      </c>
      <c r="AA1726" s="152">
        <v>7.24</v>
      </c>
      <c r="AB1726" s="1"/>
      <c r="AC1726" s="146"/>
    </row>
    <row r="1727" spans="26:29" ht="12.75">
      <c r="Z1727" s="151">
        <v>40919</v>
      </c>
      <c r="AA1727" s="152">
        <v>7.23</v>
      </c>
      <c r="AB1727" s="1"/>
      <c r="AC1727" s="146"/>
    </row>
    <row r="1728" spans="26:29" ht="12.75">
      <c r="Z1728" s="151">
        <v>40920</v>
      </c>
      <c r="AA1728" s="152">
        <v>7.23</v>
      </c>
      <c r="AB1728" s="1"/>
      <c r="AC1728" s="146"/>
    </row>
    <row r="1729" spans="26:29" ht="12.75">
      <c r="Z1729" s="151">
        <v>40921</v>
      </c>
      <c r="AA1729" s="152">
        <v>7.23</v>
      </c>
      <c r="AB1729" s="1"/>
      <c r="AC1729" s="146"/>
    </row>
    <row r="1730" spans="26:29" ht="12.75">
      <c r="Z1730" s="151">
        <v>40924</v>
      </c>
      <c r="AA1730" s="152">
        <v>7.24</v>
      </c>
      <c r="AB1730" s="1"/>
      <c r="AC1730" s="146"/>
    </row>
    <row r="1731" spans="26:29" ht="12.75">
      <c r="Z1731" s="151">
        <v>40925</v>
      </c>
      <c r="AA1731" s="152">
        <v>7.26</v>
      </c>
      <c r="AB1731" s="1"/>
      <c r="AC1731" s="146"/>
    </row>
    <row r="1732" spans="26:29" ht="12.75">
      <c r="Z1732" s="151">
        <v>40926</v>
      </c>
      <c r="AA1732" s="152">
        <v>7.26</v>
      </c>
      <c r="AB1732" s="1"/>
      <c r="AC1732" s="146"/>
    </row>
    <row r="1733" spans="26:29" ht="12.75">
      <c r="Z1733" s="151">
        <v>40927</v>
      </c>
      <c r="AA1733" s="152">
        <v>7.26</v>
      </c>
      <c r="AB1733" s="1"/>
      <c r="AC1733" s="146"/>
    </row>
    <row r="1734" spans="26:29" ht="12.75">
      <c r="Z1734" s="151">
        <v>40928</v>
      </c>
      <c r="AA1734" s="152">
        <v>7.26</v>
      </c>
      <c r="AB1734" s="1"/>
      <c r="AC1734" s="146"/>
    </row>
    <row r="1735" spans="26:29" ht="12.75">
      <c r="Z1735" s="151">
        <v>40931</v>
      </c>
      <c r="AA1735" s="152">
        <v>7.28</v>
      </c>
      <c r="AB1735" s="1"/>
      <c r="AC1735" s="146"/>
    </row>
    <row r="1736" spans="26:29" ht="12.75">
      <c r="Z1736" s="151">
        <v>40932</v>
      </c>
      <c r="AA1736" s="152">
        <v>7.3</v>
      </c>
      <c r="AB1736" s="1"/>
      <c r="AC1736" s="146"/>
    </row>
    <row r="1737" spans="26:29" ht="12.75">
      <c r="Z1737" s="151">
        <v>40933</v>
      </c>
      <c r="AA1737" s="152">
        <v>7.24</v>
      </c>
      <c r="AB1737" s="1"/>
      <c r="AC1737" s="146"/>
    </row>
    <row r="1738" spans="26:29" ht="12.75">
      <c r="Z1738" s="151">
        <v>40934</v>
      </c>
      <c r="AA1738" s="152">
        <v>7.24</v>
      </c>
      <c r="AB1738" s="1"/>
      <c r="AC1738" s="146"/>
    </row>
    <row r="1739" spans="26:29" ht="12.75">
      <c r="Z1739" s="151">
        <v>40935</v>
      </c>
      <c r="AA1739" s="152">
        <v>7.23</v>
      </c>
      <c r="AB1739" s="1"/>
      <c r="AC1739" s="146"/>
    </row>
    <row r="1740" spans="26:29" ht="12.75">
      <c r="Z1740" s="151">
        <v>40938</v>
      </c>
      <c r="AA1740" s="152">
        <v>7.23</v>
      </c>
      <c r="AB1740" s="1"/>
      <c r="AC1740" s="146"/>
    </row>
    <row r="1741" spans="26:29" ht="12.75">
      <c r="Z1741" s="151">
        <v>40939</v>
      </c>
      <c r="AA1741" s="152">
        <v>7.23</v>
      </c>
      <c r="AB1741" s="1"/>
      <c r="AC1741" s="146"/>
    </row>
    <row r="1742" spans="26:29" ht="12.75">
      <c r="Z1742" s="151">
        <v>40940</v>
      </c>
      <c r="AA1742" s="152">
        <v>7.23</v>
      </c>
      <c r="AB1742" s="1"/>
      <c r="AC1742" s="146"/>
    </row>
    <row r="1743" spans="26:29" ht="12.75">
      <c r="Z1743" s="151">
        <v>40941</v>
      </c>
      <c r="AA1743" s="152">
        <v>7.23</v>
      </c>
      <c r="AB1743" s="1"/>
      <c r="AC1743" s="146"/>
    </row>
    <row r="1744" spans="26:29" ht="12.75">
      <c r="Z1744" s="151">
        <v>40942</v>
      </c>
      <c r="AA1744" s="152">
        <v>7.23</v>
      </c>
      <c r="AB1744" s="1"/>
      <c r="AC1744" s="146"/>
    </row>
    <row r="1745" spans="26:29" ht="12.75">
      <c r="Z1745" s="151">
        <v>40945</v>
      </c>
      <c r="AA1745" s="152">
        <v>7.23</v>
      </c>
      <c r="AB1745" s="1"/>
      <c r="AC1745" s="146"/>
    </row>
    <row r="1746" spans="26:29" ht="12.75">
      <c r="Z1746" s="151">
        <v>40946</v>
      </c>
      <c r="AA1746" s="152">
        <v>7.23</v>
      </c>
      <c r="AB1746" s="1"/>
      <c r="AC1746" s="146"/>
    </row>
    <row r="1747" spans="26:29" ht="12.75">
      <c r="Z1747" s="151">
        <v>40947</v>
      </c>
      <c r="AA1747" s="152">
        <v>7.23</v>
      </c>
      <c r="AB1747" s="1"/>
      <c r="AC1747" s="146"/>
    </row>
    <row r="1748" spans="26:29" ht="12.75">
      <c r="Z1748" s="151">
        <v>40948</v>
      </c>
      <c r="AA1748" s="152">
        <v>7.22</v>
      </c>
      <c r="AB1748" s="1"/>
      <c r="AC1748" s="146"/>
    </row>
    <row r="1749" spans="26:29" ht="12.75">
      <c r="Z1749" s="151">
        <v>40949</v>
      </c>
      <c r="AA1749" s="152">
        <v>7.22</v>
      </c>
      <c r="AB1749" s="1"/>
      <c r="AC1749" s="146"/>
    </row>
    <row r="1750" spans="26:29" ht="12.75">
      <c r="Z1750" s="151">
        <v>40952</v>
      </c>
      <c r="AA1750" s="152">
        <v>7.21</v>
      </c>
      <c r="AB1750" s="1"/>
      <c r="AC1750" s="146"/>
    </row>
    <row r="1751" spans="26:29" ht="12.75">
      <c r="Z1751" s="151">
        <v>40953</v>
      </c>
      <c r="AA1751" s="152">
        <v>7.19</v>
      </c>
      <c r="AB1751" s="1"/>
      <c r="AC1751" s="146"/>
    </row>
    <row r="1752" spans="26:29" ht="12.75">
      <c r="Z1752" s="151">
        <v>40954</v>
      </c>
      <c r="AA1752" s="152">
        <v>7.2</v>
      </c>
      <c r="AB1752" s="1"/>
      <c r="AC1752" s="146"/>
    </row>
    <row r="1753" spans="26:29" ht="12.75">
      <c r="Z1753" s="151">
        <v>40955</v>
      </c>
      <c r="AA1753" s="152">
        <v>7.19</v>
      </c>
      <c r="AB1753" s="1"/>
      <c r="AC1753" s="146"/>
    </row>
    <row r="1754" spans="26:29" ht="12.75">
      <c r="Z1754" s="151">
        <v>40956</v>
      </c>
      <c r="AA1754" s="152">
        <v>7.19</v>
      </c>
      <c r="AB1754" s="1"/>
      <c r="AC1754" s="146"/>
    </row>
    <row r="1755" spans="26:29" ht="12.75">
      <c r="Z1755" s="151">
        <v>40959</v>
      </c>
      <c r="AA1755" s="152">
        <v>7.19</v>
      </c>
      <c r="AB1755" s="1"/>
      <c r="AC1755" s="146"/>
    </row>
    <row r="1756" spans="26:29" ht="12.75">
      <c r="Z1756" s="151">
        <v>40960</v>
      </c>
      <c r="AA1756" s="152">
        <v>7.19</v>
      </c>
      <c r="AB1756" s="1"/>
      <c r="AC1756" s="146"/>
    </row>
    <row r="1757" spans="26:29" ht="12.75">
      <c r="Z1757" s="151">
        <v>40961</v>
      </c>
      <c r="AA1757" s="152">
        <v>7.19</v>
      </c>
      <c r="AB1757" s="1"/>
      <c r="AC1757" s="146"/>
    </row>
    <row r="1758" spans="26:29" ht="12.75">
      <c r="Z1758" s="151">
        <v>40962</v>
      </c>
      <c r="AA1758" s="152">
        <v>7.18</v>
      </c>
      <c r="AB1758" s="1"/>
      <c r="AC1758" s="146"/>
    </row>
    <row r="1759" spans="26:29" ht="12.75">
      <c r="Z1759" s="151">
        <v>40963</v>
      </c>
      <c r="AA1759" s="152">
        <v>7.18</v>
      </c>
      <c r="AB1759" s="1"/>
      <c r="AC1759" s="146"/>
    </row>
    <row r="1760" spans="26:29" ht="12.75">
      <c r="Z1760" s="151">
        <v>40966</v>
      </c>
      <c r="AA1760" s="152">
        <v>7.18</v>
      </c>
      <c r="AB1760" s="1"/>
      <c r="AC1760" s="146"/>
    </row>
    <row r="1761" spans="26:29" ht="12.75">
      <c r="Z1761" s="151">
        <v>40967</v>
      </c>
      <c r="AA1761" s="152">
        <v>7.18</v>
      </c>
      <c r="AB1761" s="1"/>
      <c r="AC1761" s="146"/>
    </row>
    <row r="1762" spans="26:29" ht="12.75">
      <c r="Z1762" s="151">
        <v>40968</v>
      </c>
      <c r="AA1762" s="152">
        <v>7.17</v>
      </c>
      <c r="AB1762" s="1"/>
      <c r="AC1762" s="146"/>
    </row>
    <row r="1763" spans="26:29" ht="12.75">
      <c r="Z1763" s="151">
        <v>40969</v>
      </c>
      <c r="AA1763" s="152">
        <v>7.17</v>
      </c>
      <c r="AB1763" s="1"/>
      <c r="AC1763" s="146"/>
    </row>
    <row r="1764" spans="26:29" ht="12.75">
      <c r="Z1764" s="151">
        <v>40970</v>
      </c>
      <c r="AA1764" s="152">
        <v>7.17</v>
      </c>
      <c r="AB1764" s="1"/>
      <c r="AC1764" s="146"/>
    </row>
    <row r="1765" spans="26:29" ht="12.75">
      <c r="Z1765" s="151">
        <v>40973</v>
      </c>
      <c r="AA1765" s="152">
        <v>7.17</v>
      </c>
      <c r="AB1765" s="1"/>
      <c r="AC1765" s="146"/>
    </row>
    <row r="1766" spans="26:29" ht="12.75">
      <c r="Z1766" s="151">
        <v>40974</v>
      </c>
      <c r="AA1766" s="152">
        <v>7.17</v>
      </c>
      <c r="AB1766" s="1"/>
      <c r="AC1766" s="146"/>
    </row>
    <row r="1767" spans="26:29" ht="12.75">
      <c r="Z1767" s="151">
        <v>40975</v>
      </c>
      <c r="AA1767" s="152">
        <v>7.17</v>
      </c>
      <c r="AB1767" s="1"/>
      <c r="AC1767" s="146"/>
    </row>
    <row r="1768" spans="26:29" ht="12.75">
      <c r="Z1768" s="151">
        <v>40976</v>
      </c>
      <c r="AA1768" s="152">
        <v>7.17</v>
      </c>
      <c r="AB1768" s="1"/>
      <c r="AC1768" s="146"/>
    </row>
    <row r="1769" spans="26:29" ht="12.75">
      <c r="Z1769" s="151">
        <v>40977</v>
      </c>
      <c r="AA1769" s="152">
        <v>7.17</v>
      </c>
      <c r="AB1769" s="1"/>
      <c r="AC1769" s="146"/>
    </row>
    <row r="1770" spans="26:29" ht="12.75">
      <c r="Z1770" s="151">
        <v>40980</v>
      </c>
      <c r="AA1770" s="152">
        <v>7.17</v>
      </c>
      <c r="AB1770" s="1"/>
      <c r="AC1770" s="146"/>
    </row>
    <row r="1771" spans="26:29" ht="12.75">
      <c r="Z1771" s="151">
        <v>40981</v>
      </c>
      <c r="AA1771" s="152">
        <v>7.17</v>
      </c>
      <c r="AB1771" s="1"/>
      <c r="AC1771" s="146"/>
    </row>
    <row r="1772" spans="26:29" ht="12.75">
      <c r="Z1772" s="151">
        <v>40982</v>
      </c>
      <c r="AA1772" s="152">
        <v>7.17</v>
      </c>
      <c r="AB1772" s="1"/>
      <c r="AC1772" s="146"/>
    </row>
    <row r="1773" spans="26:29" ht="12.75">
      <c r="Z1773" s="151">
        <v>40987</v>
      </c>
      <c r="AA1773" s="152">
        <v>7.17</v>
      </c>
      <c r="AB1773" s="1"/>
      <c r="AC1773" s="146"/>
    </row>
    <row r="1774" spans="26:29" ht="12.75">
      <c r="Z1774" s="151">
        <v>40988</v>
      </c>
      <c r="AA1774" s="152">
        <v>7.16</v>
      </c>
      <c r="AB1774" s="1"/>
      <c r="AC1774" s="146"/>
    </row>
    <row r="1775" spans="26:29" ht="12.75">
      <c r="Z1775" s="151">
        <v>40989</v>
      </c>
      <c r="AA1775" s="152">
        <v>7.15</v>
      </c>
      <c r="AB1775" s="1"/>
      <c r="AC1775" s="146"/>
    </row>
    <row r="1776" spans="26:29" ht="12.75">
      <c r="Z1776" s="151">
        <v>40990</v>
      </c>
      <c r="AA1776" s="152">
        <v>7.14</v>
      </c>
      <c r="AB1776" s="1"/>
      <c r="AC1776" s="146"/>
    </row>
    <row r="1777" spans="26:29" ht="12.75">
      <c r="Z1777" s="151">
        <v>40991</v>
      </c>
      <c r="AA1777" s="152">
        <v>7.14</v>
      </c>
      <c r="AB1777" s="1"/>
      <c r="AC1777" s="146"/>
    </row>
    <row r="1778" spans="26:29" ht="12.75">
      <c r="Z1778" s="151">
        <v>40992</v>
      </c>
      <c r="AA1778" s="152">
        <v>7.13</v>
      </c>
      <c r="AB1778" s="1"/>
      <c r="AC1778" s="146"/>
    </row>
    <row r="1779" spans="26:29" ht="12.75">
      <c r="Z1779" s="151">
        <v>40994</v>
      </c>
      <c r="AA1779" s="152">
        <v>7.14</v>
      </c>
      <c r="AB1779" s="1"/>
      <c r="AC1779" s="146"/>
    </row>
    <row r="1780" spans="26:29" ht="12.75">
      <c r="Z1780" s="151">
        <v>40995</v>
      </c>
      <c r="AA1780" s="152">
        <v>7.13</v>
      </c>
      <c r="AB1780" s="1"/>
      <c r="AC1780" s="146"/>
    </row>
    <row r="1781" spans="26:29" ht="12.75">
      <c r="Z1781" s="151">
        <v>40996</v>
      </c>
      <c r="AA1781" s="152">
        <v>7.13</v>
      </c>
      <c r="AB1781" s="1"/>
      <c r="AC1781" s="146"/>
    </row>
    <row r="1782" spans="26:29" ht="12.75">
      <c r="Z1782" s="151">
        <v>40997</v>
      </c>
      <c r="AA1782" s="152">
        <v>7.14</v>
      </c>
      <c r="AB1782" s="1"/>
      <c r="AC1782" s="146"/>
    </row>
    <row r="1783" spans="26:29" ht="12.75">
      <c r="Z1783" s="151">
        <v>40998</v>
      </c>
      <c r="AA1783" s="152">
        <v>7.14</v>
      </c>
      <c r="AB1783" s="1"/>
      <c r="AC1783" s="146"/>
    </row>
    <row r="1784" spans="26:29" ht="12.75">
      <c r="Z1784" s="151">
        <v>41001</v>
      </c>
      <c r="AA1784" s="152">
        <v>7.14</v>
      </c>
      <c r="AB1784" s="1"/>
      <c r="AC1784" s="146"/>
    </row>
    <row r="1785" spans="26:29" ht="12.75">
      <c r="Z1785" s="151">
        <v>41002</v>
      </c>
      <c r="AA1785" s="152">
        <v>7.13</v>
      </c>
      <c r="AB1785" s="1"/>
      <c r="AC1785" s="146"/>
    </row>
    <row r="1786" spans="26:29" ht="12.75">
      <c r="Z1786" s="151">
        <v>41003</v>
      </c>
      <c r="AA1786" s="152">
        <v>7.13</v>
      </c>
      <c r="AB1786" s="1"/>
      <c r="AC1786" s="146"/>
    </row>
    <row r="1787" spans="26:29" ht="12.75">
      <c r="Z1787" s="151">
        <v>41004</v>
      </c>
      <c r="AA1787" s="152">
        <v>7.13</v>
      </c>
      <c r="AB1787" s="1"/>
      <c r="AC1787" s="146"/>
    </row>
    <row r="1788" spans="26:29" ht="12.75">
      <c r="Z1788" s="151">
        <v>41005</v>
      </c>
      <c r="AA1788" s="152">
        <v>7.13</v>
      </c>
      <c r="AB1788" s="1"/>
      <c r="AC1788" s="146"/>
    </row>
    <row r="1789" spans="26:29" ht="12.75">
      <c r="Z1789" s="151">
        <v>41009</v>
      </c>
      <c r="AA1789" s="152">
        <v>7.13</v>
      </c>
      <c r="AB1789" s="1"/>
      <c r="AC1789" s="146"/>
    </row>
    <row r="1790" spans="26:29" ht="12.75">
      <c r="Z1790" s="151">
        <v>41010</v>
      </c>
      <c r="AA1790" s="152">
        <v>7.13</v>
      </c>
      <c r="AB1790" s="1"/>
      <c r="AC1790" s="146"/>
    </row>
    <row r="1791" spans="26:29" ht="12.75">
      <c r="Z1791" s="151">
        <v>41011</v>
      </c>
      <c r="AA1791" s="152">
        <v>7.14</v>
      </c>
      <c r="AB1791" s="1"/>
      <c r="AC1791" s="146"/>
    </row>
    <row r="1792" spans="26:29" ht="12.75">
      <c r="Z1792" s="151">
        <v>41012</v>
      </c>
      <c r="AA1792" s="152">
        <v>7.14</v>
      </c>
      <c r="AB1792" s="1"/>
      <c r="AC1792" s="146"/>
    </row>
    <row r="1793" spans="26:29" ht="12.75">
      <c r="Z1793" s="151">
        <v>41015</v>
      </c>
      <c r="AA1793" s="152">
        <v>7.14</v>
      </c>
      <c r="AB1793" s="1"/>
      <c r="AC1793" s="146"/>
    </row>
    <row r="1794" spans="26:29" ht="12.75">
      <c r="Z1794" s="151">
        <v>41016</v>
      </c>
      <c r="AA1794" s="152">
        <v>7.14</v>
      </c>
      <c r="AB1794" s="1"/>
      <c r="AC1794" s="146"/>
    </row>
    <row r="1795" spans="26:29" ht="12.75">
      <c r="Z1795" s="151">
        <v>41017</v>
      </c>
      <c r="AA1795" s="152">
        <v>7.14</v>
      </c>
      <c r="AB1795" s="1"/>
      <c r="AC1795" s="146"/>
    </row>
    <row r="1796" spans="26:29" ht="12.75">
      <c r="Z1796" s="151">
        <v>41018</v>
      </c>
      <c r="AA1796" s="152">
        <v>7.14</v>
      </c>
      <c r="AB1796" s="1"/>
      <c r="AC1796" s="146"/>
    </row>
    <row r="1797" spans="26:29" ht="12.75">
      <c r="Z1797" s="151">
        <v>41019</v>
      </c>
      <c r="AA1797" s="152">
        <v>7.14</v>
      </c>
      <c r="AB1797" s="1"/>
      <c r="AC1797" s="146"/>
    </row>
    <row r="1798" spans="26:29" ht="12.75">
      <c r="Z1798" s="151">
        <v>41020</v>
      </c>
      <c r="AA1798" s="152">
        <v>7.14</v>
      </c>
      <c r="AB1798" s="1"/>
      <c r="AC1798" s="146"/>
    </row>
    <row r="1799" spans="26:29" ht="12.75">
      <c r="Z1799" s="151">
        <v>41022</v>
      </c>
      <c r="AA1799" s="152">
        <v>7.14</v>
      </c>
      <c r="AB1799" s="1"/>
      <c r="AC1799" s="146"/>
    </row>
    <row r="1800" spans="26:29" ht="12.75">
      <c r="Z1800" s="151">
        <v>41023</v>
      </c>
      <c r="AA1800" s="152">
        <v>7.14</v>
      </c>
      <c r="AB1800" s="1"/>
      <c r="AC1800" s="146"/>
    </row>
    <row r="1801" spans="26:29" ht="12.75">
      <c r="Z1801" s="151">
        <v>41024</v>
      </c>
      <c r="AA1801" s="152">
        <v>7.14</v>
      </c>
      <c r="AB1801" s="1"/>
      <c r="AC1801" s="146"/>
    </row>
    <row r="1802" spans="26:29" ht="12.75">
      <c r="Z1802" s="151">
        <v>41025</v>
      </c>
      <c r="AA1802" s="152">
        <v>7.14</v>
      </c>
      <c r="AB1802" s="1"/>
      <c r="AC1802" s="146"/>
    </row>
    <row r="1803" spans="26:29" ht="12.75">
      <c r="Z1803" s="151">
        <v>41026</v>
      </c>
      <c r="AA1803" s="152">
        <v>7.14</v>
      </c>
      <c r="AB1803" s="1"/>
      <c r="AC1803" s="146"/>
    </row>
    <row r="1804" spans="26:29" ht="12.75">
      <c r="Z1804" s="151">
        <v>41031</v>
      </c>
      <c r="AA1804" s="152">
        <v>7.14</v>
      </c>
      <c r="AB1804" s="1"/>
      <c r="AC1804" s="146"/>
    </row>
    <row r="1805" spans="26:29" ht="12.75">
      <c r="Z1805" s="151">
        <v>41032</v>
      </c>
      <c r="AA1805" s="152">
        <v>7.14</v>
      </c>
      <c r="AB1805" s="1"/>
      <c r="AC1805" s="146"/>
    </row>
    <row r="1806" spans="26:29" ht="12.75">
      <c r="Z1806" s="151">
        <v>41033</v>
      </c>
      <c r="AA1806" s="152">
        <v>7.14</v>
      </c>
      <c r="AB1806" s="1"/>
      <c r="AC1806" s="146"/>
    </row>
    <row r="1807" spans="26:29" ht="12.75">
      <c r="Z1807" s="151">
        <v>41036</v>
      </c>
      <c r="AA1807" s="152">
        <v>7.13</v>
      </c>
      <c r="AB1807" s="1"/>
      <c r="AC1807" s="146"/>
    </row>
    <row r="1808" spans="26:29" ht="12.75">
      <c r="Z1808" s="151">
        <v>41037</v>
      </c>
      <c r="AA1808" s="152">
        <v>7.14</v>
      </c>
      <c r="AB1808" s="1"/>
      <c r="AC1808" s="146"/>
    </row>
    <row r="1809" spans="26:29" ht="12.75">
      <c r="Z1809" s="151">
        <v>41038</v>
      </c>
      <c r="AA1809" s="152">
        <v>7.14</v>
      </c>
      <c r="AB1809" s="1"/>
      <c r="AC1809" s="146"/>
    </row>
    <row r="1810" spans="26:29" ht="12.75">
      <c r="Z1810" s="151">
        <v>41039</v>
      </c>
      <c r="AA1810" s="152">
        <v>7.14</v>
      </c>
      <c r="AB1810" s="1"/>
      <c r="AC1810" s="146"/>
    </row>
    <row r="1811" spans="26:29" ht="12.75">
      <c r="Z1811" s="151">
        <v>41040</v>
      </c>
      <c r="AA1811" s="152">
        <v>7.13</v>
      </c>
      <c r="AB1811" s="1"/>
      <c r="AC1811" s="146"/>
    </row>
    <row r="1812" spans="26:29" ht="12.75">
      <c r="Z1812" s="151">
        <v>41043</v>
      </c>
      <c r="AA1812" s="152">
        <v>7.13</v>
      </c>
      <c r="AB1812" s="1"/>
      <c r="AC1812" s="146"/>
    </row>
    <row r="1813" spans="26:29" ht="12.75">
      <c r="Z1813" s="151">
        <v>41044</v>
      </c>
      <c r="AA1813" s="152">
        <v>7.13</v>
      </c>
      <c r="AB1813" s="1"/>
      <c r="AC1813" s="146"/>
    </row>
    <row r="1814" spans="26:29" ht="12.75">
      <c r="Z1814" s="151">
        <v>41045</v>
      </c>
      <c r="AA1814" s="152">
        <v>7.13</v>
      </c>
      <c r="AB1814" s="1"/>
      <c r="AC1814" s="146"/>
    </row>
    <row r="1815" spans="26:29" ht="12.75">
      <c r="Z1815" s="151">
        <v>41046</v>
      </c>
      <c r="AA1815" s="152">
        <v>7.13</v>
      </c>
      <c r="AB1815" s="1"/>
      <c r="AC1815" s="146"/>
    </row>
    <row r="1816" spans="26:29" ht="12.75">
      <c r="Z1816" s="151">
        <v>41047</v>
      </c>
      <c r="AA1816" s="152">
        <v>7.13</v>
      </c>
      <c r="AB1816" s="1"/>
      <c r="AC1816" s="146"/>
    </row>
    <row r="1817" spans="26:29" ht="12.75">
      <c r="Z1817" s="151">
        <v>41050</v>
      </c>
      <c r="AA1817" s="152">
        <v>7.13</v>
      </c>
      <c r="AB1817" s="1"/>
      <c r="AC1817" s="146"/>
    </row>
    <row r="1818" spans="26:29" ht="12.75">
      <c r="Z1818" s="151">
        <v>41051</v>
      </c>
      <c r="AA1818" s="152">
        <v>7.13</v>
      </c>
      <c r="AB1818" s="1"/>
      <c r="AC1818" s="146"/>
    </row>
    <row r="1819" spans="26:29" ht="12.75">
      <c r="Z1819" s="151">
        <v>41052</v>
      </c>
      <c r="AA1819" s="152">
        <v>7.12</v>
      </c>
      <c r="AB1819" s="1"/>
      <c r="AC1819" s="146"/>
    </row>
    <row r="1820" spans="26:29" ht="12.75">
      <c r="Z1820" s="151">
        <v>41053</v>
      </c>
      <c r="AA1820" s="152">
        <v>7.12</v>
      </c>
      <c r="AB1820" s="1"/>
      <c r="AC1820" s="146"/>
    </row>
    <row r="1821" spans="26:29" ht="12.75">
      <c r="Z1821" s="151">
        <v>41054</v>
      </c>
      <c r="AA1821" s="152">
        <v>7.11</v>
      </c>
      <c r="AB1821" s="1"/>
      <c r="AC1821" s="146"/>
    </row>
    <row r="1822" spans="26:29" ht="12.75">
      <c r="Z1822" s="151">
        <v>41058</v>
      </c>
      <c r="AA1822" s="152">
        <v>7.11</v>
      </c>
      <c r="AB1822" s="1"/>
      <c r="AC1822" s="146"/>
    </row>
    <row r="1823" spans="26:29" ht="12.75">
      <c r="Z1823" s="151">
        <v>41059</v>
      </c>
      <c r="AA1823" s="152">
        <v>7.12</v>
      </c>
      <c r="AB1823" s="1"/>
      <c r="AC1823" s="146"/>
    </row>
    <row r="1824" spans="26:29" ht="12.75">
      <c r="Z1824" s="151">
        <v>41060</v>
      </c>
      <c r="AA1824" s="152">
        <v>7.12</v>
      </c>
      <c r="AB1824" s="1"/>
      <c r="AC1824" s="146"/>
    </row>
    <row r="1825" spans="26:29" ht="12.75">
      <c r="Z1825" s="151">
        <v>41061</v>
      </c>
      <c r="AA1825" s="152">
        <v>7.12</v>
      </c>
      <c r="AB1825" s="1"/>
      <c r="AC1825" s="146"/>
    </row>
    <row r="1826" spans="26:29" ht="12.75">
      <c r="Z1826" s="151">
        <v>41064</v>
      </c>
      <c r="AA1826" s="152">
        <v>7.12</v>
      </c>
      <c r="AB1826" s="1"/>
      <c r="AC1826" s="146"/>
    </row>
    <row r="1827" spans="26:29" ht="12.75">
      <c r="Z1827" s="151">
        <v>41065</v>
      </c>
      <c r="AA1827" s="152">
        <v>7.12</v>
      </c>
      <c r="AB1827" s="1"/>
      <c r="AC1827" s="146"/>
    </row>
    <row r="1828" spans="26:29" ht="12.75">
      <c r="Z1828" s="151">
        <v>41066</v>
      </c>
      <c r="AA1828" s="152">
        <v>7.12</v>
      </c>
      <c r="AB1828" s="1"/>
      <c r="AC1828" s="146"/>
    </row>
    <row r="1829" spans="26:29" ht="12.75">
      <c r="Z1829" s="151">
        <v>41067</v>
      </c>
      <c r="AA1829" s="152">
        <v>7.12</v>
      </c>
      <c r="AB1829" s="1"/>
      <c r="AC1829" s="146"/>
    </row>
    <row r="1830" spans="26:29" ht="12.75">
      <c r="Z1830" s="151">
        <v>41068</v>
      </c>
      <c r="AA1830" s="152">
        <v>7.12</v>
      </c>
      <c r="AB1830" s="1"/>
      <c r="AC1830" s="146"/>
    </row>
    <row r="1831" spans="26:29" ht="12.75">
      <c r="Z1831" s="151">
        <v>41071</v>
      </c>
      <c r="AA1831" s="152">
        <v>7.13</v>
      </c>
      <c r="AB1831" s="1"/>
      <c r="AC1831" s="146"/>
    </row>
    <row r="1832" spans="26:29" ht="12.75">
      <c r="Z1832" s="151">
        <v>41072</v>
      </c>
      <c r="AA1832" s="152">
        <v>7.12</v>
      </c>
      <c r="AB1832" s="1"/>
      <c r="AC1832" s="146"/>
    </row>
    <row r="1833" spans="26:29" ht="12.75">
      <c r="Z1833" s="151">
        <v>41073</v>
      </c>
      <c r="AA1833" s="152">
        <v>7.12</v>
      </c>
      <c r="AB1833" s="1"/>
      <c r="AC1833" s="146"/>
    </row>
    <row r="1834" spans="26:29" ht="12.75">
      <c r="Z1834" s="151">
        <v>41074</v>
      </c>
      <c r="AA1834" s="152">
        <v>7.12</v>
      </c>
      <c r="AB1834" s="1"/>
      <c r="AC1834" s="146"/>
    </row>
    <row r="1835" spans="26:29" ht="12.75">
      <c r="Z1835" s="151">
        <v>41075</v>
      </c>
      <c r="AA1835" s="152">
        <v>7.13</v>
      </c>
      <c r="AB1835" s="1"/>
      <c r="AC1835" s="146"/>
    </row>
    <row r="1836" spans="26:29" ht="12.75">
      <c r="Z1836" s="151">
        <v>41078</v>
      </c>
      <c r="AA1836" s="152">
        <v>7.12</v>
      </c>
      <c r="AB1836" s="1"/>
      <c r="AC1836" s="146"/>
    </row>
    <row r="1837" spans="26:29" ht="12.75">
      <c r="Z1837" s="151">
        <v>41079</v>
      </c>
      <c r="AA1837" s="152">
        <v>7.12</v>
      </c>
      <c r="AB1837" s="1"/>
      <c r="AC1837" s="146"/>
    </row>
    <row r="1838" spans="26:29" ht="12.75">
      <c r="Z1838" s="151">
        <v>41080</v>
      </c>
      <c r="AA1838" s="152">
        <v>7.11</v>
      </c>
      <c r="AB1838" s="1"/>
      <c r="AC1838" s="146"/>
    </row>
    <row r="1839" spans="26:29" ht="12.75">
      <c r="Z1839" s="151">
        <v>41081</v>
      </c>
      <c r="AA1839" s="152">
        <v>7.11</v>
      </c>
      <c r="AB1839" s="1"/>
      <c r="AC1839" s="146"/>
    </row>
    <row r="1840" spans="26:29" ht="12.75">
      <c r="Z1840" s="151">
        <v>41082</v>
      </c>
      <c r="AA1840" s="152">
        <v>7.12</v>
      </c>
      <c r="AB1840" s="1"/>
      <c r="AC1840" s="146"/>
    </row>
    <row r="1841" spans="26:29" ht="12.75">
      <c r="Z1841" s="151">
        <v>41085</v>
      </c>
      <c r="AA1841" s="152">
        <v>7.12</v>
      </c>
      <c r="AB1841" s="1"/>
      <c r="AC1841" s="146"/>
    </row>
    <row r="1842" spans="26:29" ht="12.75">
      <c r="Z1842" s="151">
        <v>41086</v>
      </c>
      <c r="AA1842" s="152">
        <v>7.11</v>
      </c>
      <c r="AB1842" s="1"/>
      <c r="AC1842" s="146"/>
    </row>
    <row r="1843" spans="26:29" ht="12.75">
      <c r="Z1843" s="151">
        <v>41087</v>
      </c>
      <c r="AA1843" s="152">
        <v>7.11</v>
      </c>
      <c r="AB1843" s="1"/>
      <c r="AC1843" s="146"/>
    </row>
    <row r="1844" spans="26:29" ht="12.75">
      <c r="Z1844" s="151">
        <v>41088</v>
      </c>
      <c r="AA1844" s="152">
        <v>7.11</v>
      </c>
      <c r="AB1844" s="1"/>
      <c r="AC1844" s="146"/>
    </row>
    <row r="1845" spans="26:29" ht="12.75">
      <c r="Z1845" s="151">
        <v>41089</v>
      </c>
      <c r="AA1845" s="152">
        <v>7.11</v>
      </c>
      <c r="AB1845" s="1"/>
      <c r="AC1845" s="146"/>
    </row>
    <row r="1846" spans="26:29" ht="12.75">
      <c r="Z1846" s="151">
        <v>41092</v>
      </c>
      <c r="AA1846" s="152">
        <v>7.09</v>
      </c>
      <c r="AB1846" s="1"/>
      <c r="AC1846" s="146"/>
    </row>
    <row r="1847" spans="26:29" ht="12.75">
      <c r="Z1847" s="151">
        <v>41093</v>
      </c>
      <c r="AA1847" s="152">
        <v>7.1</v>
      </c>
      <c r="AB1847" s="1"/>
      <c r="AC1847" s="146"/>
    </row>
    <row r="1848" spans="26:29" ht="12.75">
      <c r="Z1848" s="151">
        <v>41094</v>
      </c>
      <c r="AA1848" s="152">
        <v>7.1</v>
      </c>
      <c r="AB1848" s="1"/>
      <c r="AC1848" s="146"/>
    </row>
    <row r="1849" spans="26:29" ht="12.75">
      <c r="Z1849" s="151">
        <v>41095</v>
      </c>
      <c r="AA1849" s="152">
        <v>7.1</v>
      </c>
      <c r="AB1849" s="1"/>
      <c r="AC1849" s="146"/>
    </row>
    <row r="1850" spans="26:29" ht="12.75">
      <c r="Z1850" s="151">
        <v>41096</v>
      </c>
      <c r="AA1850" s="152">
        <v>7.1</v>
      </c>
      <c r="AB1850" s="1"/>
      <c r="AC1850" s="146"/>
    </row>
    <row r="1851" spans="26:29" ht="12.75">
      <c r="Z1851" s="151">
        <v>41099</v>
      </c>
      <c r="AA1851" s="152">
        <v>7.1</v>
      </c>
      <c r="AB1851" s="1"/>
      <c r="AC1851" s="146"/>
    </row>
    <row r="1852" spans="26:29" ht="12.75">
      <c r="Z1852" s="151">
        <v>41100</v>
      </c>
      <c r="AA1852" s="152">
        <v>7.1</v>
      </c>
      <c r="AB1852" s="1"/>
      <c r="AC1852" s="146"/>
    </row>
    <row r="1853" spans="26:29" ht="12.75">
      <c r="Z1853" s="151">
        <v>41101</v>
      </c>
      <c r="AA1853" s="152">
        <v>7.1</v>
      </c>
      <c r="AB1853" s="1"/>
      <c r="AC1853" s="146"/>
    </row>
    <row r="1854" spans="26:29" ht="12.75">
      <c r="Z1854" s="151">
        <v>41102</v>
      </c>
      <c r="AA1854" s="152">
        <v>7.1</v>
      </c>
      <c r="AB1854" s="1"/>
      <c r="AC1854" s="146"/>
    </row>
    <row r="1855" spans="26:29" ht="12.75">
      <c r="Z1855" s="151">
        <v>41103</v>
      </c>
      <c r="AA1855" s="152">
        <v>7.1</v>
      </c>
      <c r="AB1855" s="1"/>
      <c r="AC1855" s="146"/>
    </row>
    <row r="1856" spans="26:29" ht="12.75">
      <c r="Z1856" s="151">
        <v>41106</v>
      </c>
      <c r="AA1856" s="152">
        <v>7.1</v>
      </c>
      <c r="AB1856" s="1"/>
      <c r="AC1856" s="146"/>
    </row>
    <row r="1857" spans="26:29" ht="12.75">
      <c r="Z1857" s="151">
        <v>41107</v>
      </c>
      <c r="AA1857" s="152">
        <v>7.1</v>
      </c>
      <c r="AB1857" s="1"/>
      <c r="AC1857" s="146"/>
    </row>
    <row r="1858" spans="26:29" ht="12.75">
      <c r="Z1858" s="151">
        <v>41108</v>
      </c>
      <c r="AA1858" s="152">
        <v>7.1</v>
      </c>
      <c r="AB1858" s="1"/>
      <c r="AC1858" s="146"/>
    </row>
    <row r="1859" spans="26:29" ht="12.75">
      <c r="Z1859" s="151">
        <v>41109</v>
      </c>
      <c r="AA1859" s="152">
        <v>7.1</v>
      </c>
      <c r="AB1859" s="1"/>
      <c r="AC1859" s="146"/>
    </row>
    <row r="1860" spans="26:29" ht="12.75">
      <c r="Z1860" s="151">
        <v>41110</v>
      </c>
      <c r="AA1860" s="152">
        <v>7.1</v>
      </c>
      <c r="AB1860" s="1"/>
      <c r="AC1860" s="146"/>
    </row>
    <row r="1861" spans="26:29" ht="12.75">
      <c r="Z1861" s="151">
        <v>41113</v>
      </c>
      <c r="AA1861" s="152">
        <v>7.1</v>
      </c>
      <c r="AB1861" s="1"/>
      <c r="AC1861" s="146"/>
    </row>
    <row r="1862" spans="26:29" ht="12.75">
      <c r="Z1862" s="151">
        <v>41114</v>
      </c>
      <c r="AA1862" s="152">
        <v>7.1</v>
      </c>
      <c r="AB1862" s="1"/>
      <c r="AC1862" s="146"/>
    </row>
    <row r="1863" spans="26:29" ht="12.75">
      <c r="Z1863" s="151">
        <v>41115</v>
      </c>
      <c r="AA1863" s="152">
        <v>7.1</v>
      </c>
      <c r="AB1863" s="1"/>
      <c r="AC1863" s="146"/>
    </row>
    <row r="1864" spans="26:29" ht="12.75">
      <c r="Z1864" s="151">
        <v>41116</v>
      </c>
      <c r="AA1864" s="152">
        <v>7.09</v>
      </c>
      <c r="AB1864" s="1"/>
      <c r="AC1864" s="146"/>
    </row>
    <row r="1865" spans="26:29" ht="12.75">
      <c r="Z1865" s="151">
        <v>41117</v>
      </c>
      <c r="AA1865" s="152">
        <v>7.09</v>
      </c>
      <c r="AB1865" s="1"/>
      <c r="AC1865" s="146"/>
    </row>
    <row r="1866" spans="26:29" ht="12.75">
      <c r="Z1866" s="151">
        <v>41120</v>
      </c>
      <c r="AA1866" s="152">
        <v>7.09</v>
      </c>
      <c r="AB1866" s="1"/>
      <c r="AC1866" s="146"/>
    </row>
    <row r="1867" spans="26:29" ht="12.75">
      <c r="Z1867" s="151">
        <v>41121</v>
      </c>
      <c r="AA1867" s="152">
        <v>7.09</v>
      </c>
      <c r="AB1867" s="1"/>
      <c r="AC1867" s="146"/>
    </row>
    <row r="1868" spans="26:29" ht="12.75">
      <c r="Z1868" s="151">
        <v>41122</v>
      </c>
      <c r="AA1868" s="152">
        <v>7.09</v>
      </c>
      <c r="AB1868" s="1"/>
      <c r="AC1868" s="146"/>
    </row>
    <row r="1869" spans="26:29" ht="12.75">
      <c r="Z1869" s="151">
        <v>41123</v>
      </c>
      <c r="AA1869" s="152">
        <v>7.08</v>
      </c>
      <c r="AB1869" s="1"/>
      <c r="AC1869" s="146"/>
    </row>
    <row r="1870" spans="26:29" ht="12.75">
      <c r="Z1870" s="151">
        <v>41124</v>
      </c>
      <c r="AA1870" s="152">
        <v>7.08</v>
      </c>
      <c r="AB1870" s="1"/>
      <c r="AC1870" s="146"/>
    </row>
    <row r="1871" spans="26:29" ht="12.75">
      <c r="Z1871" s="151">
        <v>41127</v>
      </c>
      <c r="AA1871" s="152">
        <v>7.08</v>
      </c>
      <c r="AB1871" s="1"/>
      <c r="AC1871" s="146"/>
    </row>
    <row r="1872" spans="26:29" ht="12.75">
      <c r="Z1872" s="151">
        <v>41128</v>
      </c>
      <c r="AA1872" s="152">
        <v>7.08</v>
      </c>
      <c r="AB1872" s="1"/>
      <c r="AC1872" s="146"/>
    </row>
    <row r="1873" spans="26:29" ht="12.75">
      <c r="Z1873" s="151">
        <v>41129</v>
      </c>
      <c r="AA1873" s="152">
        <v>7.08</v>
      </c>
      <c r="AB1873" s="1"/>
      <c r="AC1873" s="146"/>
    </row>
    <row r="1874" spans="26:29" ht="12.75">
      <c r="Z1874" s="151">
        <v>41130</v>
      </c>
      <c r="AA1874" s="152">
        <v>7.08</v>
      </c>
      <c r="AB1874" s="1"/>
      <c r="AC1874" s="146"/>
    </row>
    <row r="1875" spans="26:29" ht="12.75">
      <c r="Z1875" s="151">
        <v>41131</v>
      </c>
      <c r="AA1875" s="152">
        <v>7.08</v>
      </c>
      <c r="AB1875" s="1"/>
      <c r="AC1875" s="146"/>
    </row>
    <row r="1876" spans="26:29" ht="12.75">
      <c r="Z1876" s="151">
        <v>41134</v>
      </c>
      <c r="AA1876" s="152">
        <v>7.08</v>
      </c>
      <c r="AB1876" s="1"/>
      <c r="AC1876" s="146"/>
    </row>
    <row r="1877" spans="26:29" ht="12.75">
      <c r="Z1877" s="151">
        <v>41135</v>
      </c>
      <c r="AA1877" s="152">
        <v>7.08</v>
      </c>
      <c r="AB1877" s="1"/>
      <c r="AC1877" s="146"/>
    </row>
    <row r="1878" spans="26:29" ht="12.75">
      <c r="Z1878" s="151">
        <v>41136</v>
      </c>
      <c r="AA1878" s="152">
        <v>7.08</v>
      </c>
      <c r="AB1878" s="1"/>
      <c r="AC1878" s="146"/>
    </row>
    <row r="1879" spans="26:29" ht="12.75">
      <c r="Z1879" s="151">
        <v>41137</v>
      </c>
      <c r="AA1879" s="152">
        <v>7.08</v>
      </c>
      <c r="AB1879" s="1"/>
      <c r="AC1879" s="146"/>
    </row>
    <row r="1880" spans="26:29" ht="12.75">
      <c r="Z1880" s="151">
        <v>41138</v>
      </c>
      <c r="AA1880" s="152">
        <v>7.07</v>
      </c>
      <c r="AB1880" s="1"/>
      <c r="AC1880" s="146"/>
    </row>
    <row r="1881" spans="26:29" ht="12.75">
      <c r="Z1881" s="151">
        <v>41142</v>
      </c>
      <c r="AA1881" s="152">
        <v>7.07</v>
      </c>
      <c r="AB1881" s="1"/>
      <c r="AC1881" s="146"/>
    </row>
    <row r="1882" spans="26:29" ht="12.75">
      <c r="Z1882" s="151">
        <v>41143</v>
      </c>
      <c r="AA1882" s="152">
        <v>7.07</v>
      </c>
      <c r="AB1882" s="1"/>
      <c r="AC1882" s="146"/>
    </row>
    <row r="1883" spans="26:29" ht="12.75">
      <c r="Z1883" s="151">
        <v>41144</v>
      </c>
      <c r="AA1883" s="152">
        <v>7.07</v>
      </c>
      <c r="AB1883" s="1"/>
      <c r="AC1883" s="146"/>
    </row>
    <row r="1884" spans="26:29" ht="12.75">
      <c r="Z1884" s="151">
        <v>41145</v>
      </c>
      <c r="AA1884" s="152">
        <v>7.06</v>
      </c>
      <c r="AB1884" s="1"/>
      <c r="AC1884" s="146"/>
    </row>
    <row r="1885" spans="26:29" ht="12.75">
      <c r="Z1885" s="151">
        <v>41148</v>
      </c>
      <c r="AA1885" s="152">
        <v>7.07</v>
      </c>
      <c r="AB1885" s="1"/>
      <c r="AC1885" s="146"/>
    </row>
    <row r="1886" spans="26:29" ht="12.75">
      <c r="Z1886" s="151">
        <v>41149</v>
      </c>
      <c r="AA1886" s="152">
        <v>7.07</v>
      </c>
      <c r="AB1886" s="1"/>
      <c r="AC1886" s="146"/>
    </row>
    <row r="1887" spans="26:29" ht="12.75">
      <c r="Z1887" s="151">
        <v>41150</v>
      </c>
      <c r="AA1887" s="152">
        <v>6.81</v>
      </c>
      <c r="AB1887" s="1"/>
      <c r="AC1887" s="146"/>
    </row>
    <row r="1888" spans="26:29" ht="12.75">
      <c r="Z1888" s="151">
        <v>41151</v>
      </c>
      <c r="AA1888" s="152">
        <v>6.81</v>
      </c>
      <c r="AB1888" s="1"/>
      <c r="AC1888" s="146"/>
    </row>
    <row r="1889" spans="26:29" ht="12.75">
      <c r="Z1889" s="151">
        <v>41152</v>
      </c>
      <c r="AA1889" s="152">
        <v>6.81</v>
      </c>
      <c r="AB1889" s="1"/>
      <c r="AC1889" s="146"/>
    </row>
    <row r="1890" spans="26:29" ht="12.75">
      <c r="Z1890" s="151">
        <v>41155</v>
      </c>
      <c r="AA1890" s="152">
        <v>6.8</v>
      </c>
      <c r="AB1890" s="1"/>
      <c r="AC1890" s="146"/>
    </row>
    <row r="1891" spans="26:29" ht="12.75">
      <c r="Z1891" s="151">
        <v>41156</v>
      </c>
      <c r="AA1891" s="152">
        <v>6.8</v>
      </c>
      <c r="AB1891" s="1"/>
      <c r="AC1891" s="146"/>
    </row>
    <row r="1892" spans="26:29" ht="12.75">
      <c r="Z1892" s="151">
        <v>41157</v>
      </c>
      <c r="AA1892" s="152">
        <v>6.81</v>
      </c>
      <c r="AB1892" s="1"/>
      <c r="AC1892" s="146"/>
    </row>
    <row r="1893" spans="26:29" ht="12.75">
      <c r="Z1893" s="151">
        <v>41158</v>
      </c>
      <c r="AA1893" s="152">
        <v>6.8</v>
      </c>
      <c r="AB1893" s="1"/>
      <c r="AC1893" s="146"/>
    </row>
    <row r="1894" spans="26:29" ht="12.75">
      <c r="Z1894" s="151">
        <v>41159</v>
      </c>
      <c r="AA1894" s="152">
        <v>6.81</v>
      </c>
      <c r="AB1894" s="1"/>
      <c r="AC1894" s="146"/>
    </row>
    <row r="1895" spans="26:29" ht="12.75">
      <c r="Z1895" s="151">
        <v>41162</v>
      </c>
      <c r="AA1895" s="152">
        <v>6.81</v>
      </c>
      <c r="AB1895" s="1"/>
      <c r="AC1895" s="146"/>
    </row>
    <row r="1896" spans="26:29" ht="12.75">
      <c r="Z1896" s="151">
        <v>41163</v>
      </c>
      <c r="AA1896" s="152">
        <v>6.81</v>
      </c>
      <c r="AB1896" s="1"/>
      <c r="AC1896" s="146"/>
    </row>
    <row r="1897" spans="26:29" ht="12.75">
      <c r="Z1897" s="151">
        <v>41164</v>
      </c>
      <c r="AA1897" s="152">
        <v>6.8</v>
      </c>
      <c r="AB1897" s="1"/>
      <c r="AC1897" s="146"/>
    </row>
    <row r="1898" spans="26:29" ht="12.75">
      <c r="Z1898" s="151">
        <v>41165</v>
      </c>
      <c r="AA1898" s="152">
        <v>6.81</v>
      </c>
      <c r="AB1898" s="1"/>
      <c r="AC1898" s="146"/>
    </row>
    <row r="1899" spans="26:29" ht="12.75">
      <c r="Z1899" s="151">
        <v>41166</v>
      </c>
      <c r="AA1899" s="152">
        <v>6.8</v>
      </c>
      <c r="AB1899" s="1"/>
      <c r="AC1899" s="146"/>
    </row>
    <row r="1900" spans="26:29" ht="12.75">
      <c r="Z1900" s="151">
        <v>41169</v>
      </c>
      <c r="AA1900" s="152">
        <v>6.8</v>
      </c>
      <c r="AB1900" s="1"/>
      <c r="AC1900" s="146"/>
    </row>
    <row r="1901" spans="26:29" ht="12.75">
      <c r="Z1901" s="151">
        <v>41170</v>
      </c>
      <c r="AA1901" s="152">
        <v>6.8</v>
      </c>
      <c r="AB1901" s="1"/>
      <c r="AC1901" s="146"/>
    </row>
    <row r="1902" spans="26:29" ht="12.75">
      <c r="Z1902" s="151">
        <v>41171</v>
      </c>
      <c r="AA1902" s="152">
        <v>6.8</v>
      </c>
      <c r="AB1902" s="1"/>
      <c r="AC1902" s="146"/>
    </row>
    <row r="1903" spans="26:29" ht="12.75">
      <c r="Z1903" s="151">
        <v>41172</v>
      </c>
      <c r="AA1903" s="152">
        <v>6.8</v>
      </c>
      <c r="AB1903" s="1"/>
      <c r="AC1903" s="146"/>
    </row>
    <row r="1904" spans="26:29" ht="12.75">
      <c r="Z1904" s="151">
        <v>41173</v>
      </c>
      <c r="AA1904" s="152">
        <v>6.79</v>
      </c>
      <c r="AB1904" s="1"/>
      <c r="AC1904" s="146"/>
    </row>
    <row r="1905" spans="26:29" ht="12.75">
      <c r="Z1905" s="151">
        <v>41176</v>
      </c>
      <c r="AA1905" s="152">
        <v>6.79</v>
      </c>
      <c r="AB1905" s="1"/>
      <c r="AC1905" s="146"/>
    </row>
    <row r="1906" spans="26:29" ht="12.75">
      <c r="Z1906" s="151">
        <v>41177</v>
      </c>
      <c r="AA1906" s="152">
        <v>6.79</v>
      </c>
      <c r="AB1906" s="1"/>
      <c r="AC1906" s="146"/>
    </row>
    <row r="1907" spans="26:29" ht="12.75">
      <c r="Z1907" s="151">
        <v>41178</v>
      </c>
      <c r="AA1907" s="152">
        <v>6.55</v>
      </c>
      <c r="AB1907" s="1"/>
      <c r="AC1907" s="146"/>
    </row>
    <row r="1908" spans="26:29" ht="12.75">
      <c r="Z1908" s="151">
        <v>41179</v>
      </c>
      <c r="AA1908" s="152">
        <v>6.55</v>
      </c>
      <c r="AB1908" s="1"/>
      <c r="AC1908" s="146"/>
    </row>
    <row r="1909" spans="26:29" ht="12.75">
      <c r="Z1909" s="151">
        <v>41180</v>
      </c>
      <c r="AA1909" s="152">
        <v>6.55</v>
      </c>
      <c r="AB1909" s="1"/>
      <c r="AC1909" s="146"/>
    </row>
    <row r="1910" spans="26:29" ht="12.75">
      <c r="Z1910" s="151">
        <v>41183</v>
      </c>
      <c r="AA1910" s="152">
        <v>6.55</v>
      </c>
      <c r="AB1910" s="1"/>
      <c r="AC1910" s="146"/>
    </row>
    <row r="1911" spans="26:29" ht="12.75">
      <c r="Z1911" s="151">
        <v>41184</v>
      </c>
      <c r="AA1911" s="152">
        <v>6.55</v>
      </c>
      <c r="AB1911" s="1"/>
      <c r="AC1911" s="146"/>
    </row>
    <row r="1912" spans="26:29" ht="12.75">
      <c r="Z1912" s="151">
        <v>41185</v>
      </c>
      <c r="AA1912" s="152">
        <v>6.55</v>
      </c>
      <c r="AB1912" s="1"/>
      <c r="AC1912" s="146"/>
    </row>
    <row r="1913" spans="26:29" ht="12.75">
      <c r="Z1913" s="151">
        <v>41186</v>
      </c>
      <c r="AA1913" s="152">
        <v>6.55</v>
      </c>
      <c r="AB1913" s="1"/>
      <c r="AC1913" s="146"/>
    </row>
    <row r="1914" spans="26:29" ht="12.75">
      <c r="Z1914" s="151">
        <v>41187</v>
      </c>
      <c r="AA1914" s="152">
        <v>6.55</v>
      </c>
      <c r="AB1914" s="1"/>
      <c r="AC1914" s="146"/>
    </row>
    <row r="1915" spans="26:29" ht="12.75">
      <c r="Z1915" s="151">
        <v>41190</v>
      </c>
      <c r="AA1915" s="152">
        <v>6.55</v>
      </c>
      <c r="AB1915" s="1"/>
      <c r="AC1915" s="146"/>
    </row>
    <row r="1916" spans="26:29" ht="12.75">
      <c r="Z1916" s="151">
        <v>41191</v>
      </c>
      <c r="AA1916" s="152">
        <v>6.55</v>
      </c>
      <c r="AB1916" s="1"/>
      <c r="AC1916" s="146"/>
    </row>
    <row r="1917" spans="26:29" ht="12.75">
      <c r="Z1917" s="151">
        <v>41192</v>
      </c>
      <c r="AA1917" s="152">
        <v>6.54</v>
      </c>
      <c r="AB1917" s="1"/>
      <c r="AC1917" s="146"/>
    </row>
    <row r="1918" spans="26:29" ht="12.75">
      <c r="Z1918" s="151">
        <v>41193</v>
      </c>
      <c r="AA1918" s="152">
        <v>6.54</v>
      </c>
      <c r="AB1918" s="1"/>
      <c r="AC1918" s="146"/>
    </row>
    <row r="1919" spans="26:29" ht="12.75">
      <c r="Z1919" s="151">
        <v>41194</v>
      </c>
      <c r="AA1919" s="152">
        <v>6.55</v>
      </c>
      <c r="AB1919" s="1"/>
      <c r="AC1919" s="146"/>
    </row>
    <row r="1920" spans="26:29" ht="12.75">
      <c r="Z1920" s="151">
        <v>41197</v>
      </c>
      <c r="AA1920" s="152">
        <v>6.54</v>
      </c>
      <c r="AB1920" s="1"/>
      <c r="AC1920" s="146"/>
    </row>
    <row r="1921" spans="26:29" ht="12.75">
      <c r="Z1921" s="151">
        <v>41198</v>
      </c>
      <c r="AA1921" s="152">
        <v>6.54</v>
      </c>
      <c r="AB1921" s="1"/>
      <c r="AC1921" s="146"/>
    </row>
    <row r="1922" spans="26:29" ht="12.75">
      <c r="Z1922" s="151">
        <v>41199</v>
      </c>
      <c r="AA1922" s="152">
        <v>6.53</v>
      </c>
      <c r="AB1922" s="1"/>
      <c r="AC1922" s="146"/>
    </row>
    <row r="1923" spans="26:29" ht="12.75">
      <c r="Z1923" s="151">
        <v>41200</v>
      </c>
      <c r="AA1923" s="152">
        <v>6.52</v>
      </c>
      <c r="AB1923" s="1"/>
      <c r="AC1923" s="146"/>
    </row>
    <row r="1924" spans="26:29" ht="12.75">
      <c r="Z1924" s="151">
        <v>41201</v>
      </c>
      <c r="AA1924" s="152">
        <v>6.51</v>
      </c>
      <c r="AB1924" s="1"/>
      <c r="AC1924" s="146"/>
    </row>
    <row r="1925" spans="26:29" ht="12.75">
      <c r="Z1925" s="151">
        <v>41206</v>
      </c>
      <c r="AA1925" s="152">
        <v>6.51</v>
      </c>
      <c r="AB1925" s="1"/>
      <c r="AC1925" s="146"/>
    </row>
    <row r="1926" spans="26:29" ht="12.75">
      <c r="Z1926" s="151">
        <v>41207</v>
      </c>
      <c r="AA1926" s="152">
        <v>6.51</v>
      </c>
      <c r="AB1926" s="1"/>
      <c r="AC1926" s="146"/>
    </row>
    <row r="1927" spans="26:29" ht="12.75">
      <c r="Z1927" s="151">
        <v>41208</v>
      </c>
      <c r="AA1927" s="152">
        <v>6.51</v>
      </c>
      <c r="AB1927" s="1"/>
      <c r="AC1927" s="146"/>
    </row>
    <row r="1928" spans="26:29" ht="12.75">
      <c r="Z1928" s="151">
        <v>41209</v>
      </c>
      <c r="AA1928" s="152">
        <v>6.51</v>
      </c>
      <c r="AB1928" s="1"/>
      <c r="AC1928" s="146"/>
    </row>
    <row r="1929" spans="26:29" ht="12.75">
      <c r="Z1929" s="151">
        <v>41211</v>
      </c>
      <c r="AA1929" s="152">
        <v>6.5</v>
      </c>
      <c r="AB1929" s="1"/>
      <c r="AC1929" s="146"/>
    </row>
    <row r="1930" spans="26:29" ht="12.75">
      <c r="Z1930" s="151">
        <v>41212</v>
      </c>
      <c r="AA1930" s="152">
        <v>6.49</v>
      </c>
      <c r="AB1930" s="1"/>
      <c r="AC1930" s="146"/>
    </row>
    <row r="1931" spans="26:29" ht="12.75">
      <c r="Z1931" s="151">
        <v>41213</v>
      </c>
      <c r="AA1931" s="152">
        <v>6.26</v>
      </c>
      <c r="AB1931" s="1"/>
      <c r="AC1931" s="146"/>
    </row>
    <row r="1932" spans="26:29" ht="12.75">
      <c r="Z1932" s="151">
        <v>41218</v>
      </c>
      <c r="AA1932" s="152">
        <v>6.26</v>
      </c>
      <c r="AB1932" s="1"/>
      <c r="AC1932" s="146"/>
    </row>
    <row r="1933" spans="26:29" ht="12.75">
      <c r="Z1933" s="151">
        <v>41219</v>
      </c>
      <c r="AA1933" s="152">
        <v>6.25</v>
      </c>
      <c r="AB1933" s="1"/>
      <c r="AC1933" s="146"/>
    </row>
    <row r="1934" spans="26:29" ht="12.75">
      <c r="Z1934" s="151">
        <v>41220</v>
      </c>
      <c r="AA1934" s="152">
        <v>6.25</v>
      </c>
      <c r="AB1934" s="1"/>
      <c r="AC1934" s="146"/>
    </row>
    <row r="1935" spans="26:29" ht="12.75">
      <c r="Z1935" s="151">
        <v>41221</v>
      </c>
      <c r="AA1935" s="152">
        <v>6.25</v>
      </c>
      <c r="AB1935" s="1"/>
      <c r="AC1935" s="146"/>
    </row>
    <row r="1936" spans="26:29" ht="12.75">
      <c r="Z1936" s="151">
        <v>41222</v>
      </c>
      <c r="AA1936" s="152">
        <v>6.25</v>
      </c>
      <c r="AB1936" s="1"/>
      <c r="AC1936" s="146"/>
    </row>
    <row r="1937" spans="26:29" ht="12.75">
      <c r="Z1937" s="151">
        <v>41223</v>
      </c>
      <c r="AA1937" s="152">
        <v>6.25</v>
      </c>
      <c r="AB1937" s="1"/>
      <c r="AC1937" s="146"/>
    </row>
    <row r="1938" spans="26:29" ht="12.75">
      <c r="Z1938" s="151">
        <v>41225</v>
      </c>
      <c r="AA1938" s="152">
        <v>6.25</v>
      </c>
      <c r="AB1938" s="1"/>
      <c r="AC1938" s="146"/>
    </row>
    <row r="1939" spans="26:29" ht="12.75">
      <c r="Z1939" s="151">
        <v>41226</v>
      </c>
      <c r="AA1939" s="152">
        <v>6.25</v>
      </c>
      <c r="AB1939" s="1"/>
      <c r="AC1939" s="146"/>
    </row>
    <row r="1940" spans="26:29" ht="12.75">
      <c r="Z1940" s="151">
        <v>41227</v>
      </c>
      <c r="AA1940" s="152">
        <v>6.25</v>
      </c>
      <c r="AB1940" s="1"/>
      <c r="AC1940" s="146"/>
    </row>
    <row r="1941" spans="26:29" ht="12.75">
      <c r="Z1941" s="151">
        <v>41228</v>
      </c>
      <c r="AA1941" s="152">
        <v>6.25</v>
      </c>
      <c r="AB1941" s="1"/>
      <c r="AC1941" s="146"/>
    </row>
    <row r="1942" spans="26:29" ht="12.75">
      <c r="Z1942" s="151">
        <v>41229</v>
      </c>
      <c r="AA1942" s="152">
        <v>6.25</v>
      </c>
      <c r="AB1942" s="1"/>
      <c r="AC1942" s="146"/>
    </row>
    <row r="1943" spans="26:29" ht="12.75">
      <c r="Z1943" s="151">
        <v>41232</v>
      </c>
      <c r="AA1943" s="152">
        <v>6.25</v>
      </c>
      <c r="AB1943" s="1"/>
      <c r="AC1943" s="146"/>
    </row>
    <row r="1944" spans="26:29" ht="12.75">
      <c r="Z1944" s="151">
        <v>41233</v>
      </c>
      <c r="AA1944" s="152">
        <v>6.25</v>
      </c>
      <c r="AB1944" s="1"/>
      <c r="AC1944" s="146"/>
    </row>
    <row r="1945" spans="26:29" ht="12.75">
      <c r="Z1945" s="151">
        <v>41234</v>
      </c>
      <c r="AA1945" s="152">
        <v>6.25</v>
      </c>
      <c r="AB1945" s="1"/>
      <c r="AC1945" s="146"/>
    </row>
    <row r="1946" spans="26:29" ht="12.75">
      <c r="Z1946" s="151">
        <v>41235</v>
      </c>
      <c r="AA1946" s="152">
        <v>6.25</v>
      </c>
      <c r="AB1946" s="1"/>
      <c r="AC1946" s="146"/>
    </row>
    <row r="1947" spans="26:29" ht="12.75">
      <c r="Z1947" s="151">
        <v>41236</v>
      </c>
      <c r="AA1947" s="152">
        <v>6.25</v>
      </c>
      <c r="AB1947" s="1"/>
      <c r="AC1947" s="146"/>
    </row>
    <row r="1948" spans="26:29" ht="12.75">
      <c r="Z1948" s="151">
        <v>41239</v>
      </c>
      <c r="AA1948" s="152">
        <v>6.25</v>
      </c>
      <c r="AB1948" s="1"/>
      <c r="AC1948" s="146"/>
    </row>
    <row r="1949" spans="26:29" ht="12.75">
      <c r="Z1949" s="151">
        <v>41240</v>
      </c>
      <c r="AA1949" s="152">
        <v>6.25</v>
      </c>
      <c r="AB1949" s="1"/>
      <c r="AC1949" s="146"/>
    </row>
    <row r="1950" spans="26:29" ht="12.75">
      <c r="Z1950" s="151">
        <v>41241</v>
      </c>
      <c r="AA1950" s="152">
        <v>6.01</v>
      </c>
      <c r="AB1950" s="1"/>
      <c r="AC1950" s="146"/>
    </row>
    <row r="1951" spans="26:29" ht="12.75">
      <c r="Z1951" s="151">
        <v>41242</v>
      </c>
      <c r="AA1951" s="152">
        <v>6</v>
      </c>
      <c r="AB1951" s="1"/>
      <c r="AC1951" s="146"/>
    </row>
    <row r="1952" spans="26:29" ht="12.75">
      <c r="Z1952" s="151">
        <v>41243</v>
      </c>
      <c r="AA1952" s="152">
        <v>6</v>
      </c>
      <c r="AB1952" s="1"/>
      <c r="AC1952" s="146"/>
    </row>
    <row r="1953" spans="26:29" ht="12.75">
      <c r="Z1953" s="151">
        <v>41244</v>
      </c>
      <c r="AA1953" s="152">
        <v>6</v>
      </c>
      <c r="AB1953" s="1"/>
      <c r="AC1953" s="146"/>
    </row>
    <row r="1954" spans="26:29" ht="12.75">
      <c r="Z1954" s="151">
        <v>41246</v>
      </c>
      <c r="AA1954" s="152">
        <v>6</v>
      </c>
      <c r="AB1954" s="1"/>
      <c r="AC1954" s="146"/>
    </row>
    <row r="1955" spans="26:29" ht="12.75">
      <c r="Z1955" s="151">
        <v>41247</v>
      </c>
      <c r="AA1955" s="152">
        <v>6</v>
      </c>
      <c r="AB1955" s="1"/>
      <c r="AC1955" s="146"/>
    </row>
    <row r="1956" spans="26:29" ht="12.75">
      <c r="Z1956" s="151">
        <v>41248</v>
      </c>
      <c r="AA1956" s="152">
        <v>6</v>
      </c>
      <c r="AB1956" s="1"/>
      <c r="AC1956" s="146"/>
    </row>
    <row r="1957" spans="26:29" ht="12.75">
      <c r="Z1957" s="151">
        <v>41249</v>
      </c>
      <c r="AA1957" s="152">
        <v>6</v>
      </c>
      <c r="AB1957" s="1"/>
      <c r="AC1957" s="146"/>
    </row>
    <row r="1958" spans="26:29" ht="12.75">
      <c r="Z1958" s="151">
        <v>41250</v>
      </c>
      <c r="AA1958" s="152">
        <v>6</v>
      </c>
      <c r="AB1958" s="1"/>
      <c r="AC1958" s="146"/>
    </row>
    <row r="1959" spans="26:29" ht="12.75">
      <c r="Z1959" s="151">
        <v>41253</v>
      </c>
      <c r="AA1959" s="152">
        <v>6</v>
      </c>
      <c r="AB1959" s="1"/>
      <c r="AC1959" s="146"/>
    </row>
    <row r="1960" spans="26:29" ht="12.75">
      <c r="Z1960" s="151">
        <v>41254</v>
      </c>
      <c r="AA1960" s="152">
        <v>6</v>
      </c>
      <c r="AB1960" s="1"/>
      <c r="AC1960" s="146"/>
    </row>
    <row r="1961" spans="26:29" ht="12.75">
      <c r="Z1961" s="151">
        <v>41255</v>
      </c>
      <c r="AA1961" s="152">
        <v>6</v>
      </c>
      <c r="AB1961" s="1"/>
      <c r="AC1961" s="146"/>
    </row>
    <row r="1962" spans="26:29" ht="12.75">
      <c r="Z1962" s="151">
        <v>41256</v>
      </c>
      <c r="AA1962" s="152">
        <v>6</v>
      </c>
      <c r="AB1962" s="1"/>
      <c r="AC1962" s="146"/>
    </row>
    <row r="1963" spans="26:29" ht="12.75">
      <c r="Z1963" s="151">
        <v>41257</v>
      </c>
      <c r="AA1963" s="152">
        <v>6</v>
      </c>
      <c r="AB1963" s="1"/>
      <c r="AC1963" s="146"/>
    </row>
    <row r="1964" spans="26:29" ht="12.75">
      <c r="Z1964" s="151">
        <v>41258</v>
      </c>
      <c r="AA1964" s="152">
        <v>6</v>
      </c>
      <c r="AB1964" s="1"/>
      <c r="AC1964" s="146"/>
    </row>
    <row r="1965" spans="26:29" ht="12.75">
      <c r="Z1965" s="151">
        <v>41260</v>
      </c>
      <c r="AA1965" s="152">
        <v>6</v>
      </c>
      <c r="AB1965" s="1"/>
      <c r="AC1965" s="146"/>
    </row>
    <row r="1966" spans="26:29" ht="12.75">
      <c r="Z1966" s="151">
        <v>41261</v>
      </c>
      <c r="AA1966" s="152">
        <v>6</v>
      </c>
      <c r="AB1966" s="1"/>
      <c r="AC1966" s="146"/>
    </row>
    <row r="1967" spans="26:29" ht="12.75">
      <c r="Z1967" s="151">
        <v>41262</v>
      </c>
      <c r="AA1967" s="152">
        <v>5.75</v>
      </c>
      <c r="AB1967" s="1"/>
      <c r="AC1967" s="146"/>
    </row>
    <row r="1968" spans="26:29" ht="12.75">
      <c r="Z1968" s="151">
        <v>41263</v>
      </c>
      <c r="AA1968" s="152">
        <v>5.75</v>
      </c>
      <c r="AB1968" s="1"/>
      <c r="AC1968" s="146"/>
    </row>
    <row r="1969" spans="26:29" ht="12.75">
      <c r="Z1969" s="151">
        <v>41264</v>
      </c>
      <c r="AA1969" s="152">
        <v>5.75</v>
      </c>
      <c r="AB1969" s="1"/>
      <c r="AC1969" s="146"/>
    </row>
    <row r="1970" spans="26:29" ht="12.75">
      <c r="Z1970" s="151">
        <v>41270</v>
      </c>
      <c r="AA1970" s="152">
        <v>5.75</v>
      </c>
      <c r="AB1970" s="1"/>
      <c r="AC1970" s="146"/>
    </row>
    <row r="1971" spans="26:29" ht="12.75">
      <c r="Z1971" s="151">
        <v>41271</v>
      </c>
      <c r="AA1971" s="152">
        <v>5.75</v>
      </c>
      <c r="AB1971" s="1"/>
      <c r="AC1971" s="146"/>
    </row>
    <row r="1972" spans="26:29" ht="12.75">
      <c r="Z1972" s="149">
        <v>41276</v>
      </c>
      <c r="AA1972" s="155">
        <v>5.75</v>
      </c>
      <c r="AB1972" s="1"/>
      <c r="AC1972" s="146"/>
    </row>
    <row r="1973" spans="26:29" ht="12.75">
      <c r="Z1973" s="151">
        <v>41277</v>
      </c>
      <c r="AA1973" s="81">
        <v>5.75</v>
      </c>
      <c r="AB1973" s="1"/>
      <c r="AC1973" s="146"/>
    </row>
    <row r="1974" spans="26:29" ht="12.75">
      <c r="Z1974" s="151">
        <v>41278</v>
      </c>
      <c r="AA1974" s="81">
        <v>5.75</v>
      </c>
      <c r="AB1974" s="1"/>
      <c r="AC1974" s="146"/>
    </row>
    <row r="1975" spans="26:29" ht="12.75">
      <c r="Z1975" s="151">
        <v>41281</v>
      </c>
      <c r="AA1975" s="81">
        <v>5.75</v>
      </c>
      <c r="AB1975" s="1"/>
      <c r="AC1975" s="146"/>
    </row>
    <row r="1976" spans="26:29" ht="12.75">
      <c r="Z1976" s="151">
        <v>41282</v>
      </c>
      <c r="AA1976" s="81">
        <v>5.75</v>
      </c>
      <c r="AB1976" s="1"/>
      <c r="AC1976" s="146"/>
    </row>
    <row r="1977" spans="26:29" ht="12.75">
      <c r="Z1977" s="151">
        <v>41283</v>
      </c>
      <c r="AA1977" s="81">
        <v>5.75</v>
      </c>
      <c r="AB1977" s="1"/>
      <c r="AC1977" s="146"/>
    </row>
    <row r="1978" spans="26:29" ht="12.75">
      <c r="Z1978" s="151">
        <v>41284</v>
      </c>
      <c r="AA1978" s="81">
        <v>5.75</v>
      </c>
      <c r="AB1978" s="1"/>
      <c r="AC1978" s="146"/>
    </row>
    <row r="1979" spans="26:29" ht="12.75">
      <c r="Z1979" s="151">
        <v>41285</v>
      </c>
      <c r="AA1979" s="81">
        <v>5.75</v>
      </c>
      <c r="AB1979" s="1"/>
      <c r="AC1979" s="146"/>
    </row>
    <row r="1980" spans="26:29" ht="12.75">
      <c r="Z1980" s="151">
        <v>41288</v>
      </c>
      <c r="AA1980" s="81">
        <v>5.75</v>
      </c>
      <c r="AB1980" s="1"/>
      <c r="AC1980" s="146"/>
    </row>
    <row r="1981" spans="26:29" ht="12.75">
      <c r="Z1981" s="151">
        <v>41289</v>
      </c>
      <c r="AA1981" s="81">
        <v>5.75</v>
      </c>
      <c r="AB1981" s="1"/>
      <c r="AC1981" s="146"/>
    </row>
    <row r="1982" spans="26:29" ht="12.75">
      <c r="Z1982" s="151">
        <v>41290</v>
      </c>
      <c r="AA1982" s="81">
        <v>5.75</v>
      </c>
      <c r="AB1982" s="1"/>
      <c r="AC1982" s="146"/>
    </row>
    <row r="1983" spans="26:29" ht="12.75">
      <c r="Z1983" s="151">
        <v>41291</v>
      </c>
      <c r="AA1983" s="81">
        <v>5.75</v>
      </c>
      <c r="AB1983" s="1"/>
      <c r="AC1983" s="146"/>
    </row>
    <row r="1984" spans="26:29" ht="12.75">
      <c r="Z1984" s="151">
        <v>41292</v>
      </c>
      <c r="AA1984" s="81">
        <v>5.75</v>
      </c>
      <c r="AB1984" s="1"/>
      <c r="AC1984" s="146"/>
    </row>
    <row r="1985" spans="26:29" ht="12.75">
      <c r="Z1985" s="151">
        <v>41295</v>
      </c>
      <c r="AA1985" s="81">
        <v>5.75</v>
      </c>
      <c r="AB1985" s="1"/>
      <c r="AC1985" s="146"/>
    </row>
    <row r="1986" spans="26:29" ht="12.75">
      <c r="Z1986" s="151">
        <v>41296</v>
      </c>
      <c r="AA1986" s="81">
        <v>5.75</v>
      </c>
      <c r="AB1986" s="1"/>
      <c r="AC1986" s="146"/>
    </row>
    <row r="1987" spans="26:29" ht="12.75">
      <c r="Z1987" s="151">
        <v>41297</v>
      </c>
      <c r="AA1987" s="81">
        <v>5.75</v>
      </c>
      <c r="AB1987" s="1"/>
      <c r="AC1987" s="146"/>
    </row>
    <row r="1988" spans="26:29" ht="12.75">
      <c r="Z1988" s="151">
        <v>41298</v>
      </c>
      <c r="AA1988" s="81">
        <v>5.75</v>
      </c>
      <c r="AB1988" s="1"/>
      <c r="AC1988" s="146"/>
    </row>
    <row r="1989" spans="26:29" ht="12.75">
      <c r="Z1989" s="151">
        <v>41299</v>
      </c>
      <c r="AA1989" s="81">
        <v>5.75</v>
      </c>
      <c r="AB1989" s="1"/>
      <c r="AC1989" s="146"/>
    </row>
    <row r="1990" spans="26:29" ht="12.75">
      <c r="Z1990" s="151">
        <v>41302</v>
      </c>
      <c r="AA1990" s="81">
        <v>5.75</v>
      </c>
      <c r="AB1990" s="1"/>
      <c r="AC1990" s="146"/>
    </row>
    <row r="1991" spans="26:29" ht="12.75">
      <c r="Z1991" s="151">
        <v>41303</v>
      </c>
      <c r="AA1991" s="81">
        <v>5.75</v>
      </c>
      <c r="AB1991" s="1"/>
      <c r="AC1991" s="146"/>
    </row>
    <row r="1992" spans="26:29" ht="12.75">
      <c r="Z1992" s="151">
        <v>41304</v>
      </c>
      <c r="AA1992" s="81">
        <v>5.5</v>
      </c>
      <c r="AB1992" s="1"/>
      <c r="AC1992" s="146"/>
    </row>
    <row r="1993" spans="26:29" ht="12.75">
      <c r="Z1993" s="151">
        <v>41305</v>
      </c>
      <c r="AA1993" s="81">
        <v>5.5</v>
      </c>
      <c r="AB1993" s="1"/>
      <c r="AC1993" s="146"/>
    </row>
    <row r="1994" spans="26:29" ht="12.75">
      <c r="Z1994" s="151">
        <v>41306</v>
      </c>
      <c r="AA1994" s="81">
        <v>5.5</v>
      </c>
      <c r="AB1994" s="1"/>
      <c r="AC1994" s="146"/>
    </row>
    <row r="1995" spans="26:29" ht="12.75">
      <c r="Z1995" s="151">
        <v>41309</v>
      </c>
      <c r="AA1995" s="81">
        <v>5.5</v>
      </c>
      <c r="AB1995" s="1"/>
      <c r="AC1995" s="146"/>
    </row>
    <row r="1996" spans="26:29" ht="12.75">
      <c r="Z1996" s="151">
        <v>41310</v>
      </c>
      <c r="AA1996" s="81">
        <v>5.5</v>
      </c>
      <c r="AB1996" s="1"/>
      <c r="AC1996" s="146"/>
    </row>
    <row r="1997" spans="26:29" ht="12.75">
      <c r="Z1997" s="151">
        <v>41311</v>
      </c>
      <c r="AA1997" s="81">
        <v>5.5</v>
      </c>
      <c r="AB1997" s="1"/>
      <c r="AC1997" s="146"/>
    </row>
    <row r="1998" spans="26:29" ht="12.75">
      <c r="Z1998" s="151">
        <v>41312</v>
      </c>
      <c r="AA1998" s="81">
        <v>5.5</v>
      </c>
      <c r="AB1998" s="1"/>
      <c r="AC1998" s="146"/>
    </row>
    <row r="1999" spans="26:29" ht="12.75">
      <c r="Z1999" s="151">
        <v>41313</v>
      </c>
      <c r="AA1999" s="81">
        <v>5.5</v>
      </c>
      <c r="AB1999" s="1"/>
      <c r="AC1999" s="146"/>
    </row>
    <row r="2000" spans="26:29" ht="12.75">
      <c r="Z2000" s="151">
        <v>41316</v>
      </c>
      <c r="AA2000" s="81">
        <v>5.5</v>
      </c>
      <c r="AB2000" s="1"/>
      <c r="AC2000" s="146"/>
    </row>
    <row r="2001" spans="26:29" ht="12.75">
      <c r="Z2001" s="151">
        <v>41317</v>
      </c>
      <c r="AA2001" s="81">
        <v>5.5</v>
      </c>
      <c r="AB2001" s="1"/>
      <c r="AC2001" s="146"/>
    </row>
    <row r="2002" spans="26:29" ht="12.75">
      <c r="Z2002" s="151">
        <v>41318</v>
      </c>
      <c r="AA2002" s="81">
        <v>5.5</v>
      </c>
      <c r="AB2002" s="1"/>
      <c r="AC2002" s="146"/>
    </row>
    <row r="2003" spans="26:29" ht="12.75">
      <c r="Z2003" s="151">
        <v>41319</v>
      </c>
      <c r="AA2003" s="81">
        <v>5.5</v>
      </c>
      <c r="AB2003" s="1"/>
      <c r="AC2003" s="146"/>
    </row>
    <row r="2004" spans="26:29" ht="12.75">
      <c r="Z2004" s="151">
        <v>41320</v>
      </c>
      <c r="AA2004" s="81">
        <v>5.5</v>
      </c>
      <c r="AB2004" s="1"/>
      <c r="AC2004" s="146"/>
    </row>
    <row r="2005" spans="26:29" ht="12.75">
      <c r="Z2005" s="151">
        <v>41323</v>
      </c>
      <c r="AA2005" s="81">
        <v>5.49</v>
      </c>
      <c r="AB2005" s="1"/>
      <c r="AC2005" s="146"/>
    </row>
    <row r="2006" spans="26:29" ht="12.75">
      <c r="Z2006" s="151">
        <v>41324</v>
      </c>
      <c r="AA2006" s="81">
        <v>5.49</v>
      </c>
      <c r="AB2006" s="1"/>
      <c r="AC2006" s="146"/>
    </row>
    <row r="2007" spans="26:29" ht="12.75">
      <c r="Z2007" s="151">
        <v>41325</v>
      </c>
      <c r="AA2007" s="81">
        <v>5.49</v>
      </c>
      <c r="AB2007" s="1"/>
      <c r="AC2007" s="146"/>
    </row>
    <row r="2008" spans="26:29" ht="12.75">
      <c r="Z2008" s="151">
        <v>41326</v>
      </c>
      <c r="AA2008" s="81">
        <v>5.49</v>
      </c>
      <c r="AB2008" s="1"/>
      <c r="AC2008" s="146"/>
    </row>
    <row r="2009" spans="26:29" ht="12.75">
      <c r="Z2009" s="151">
        <v>41327</v>
      </c>
      <c r="AA2009" s="81">
        <v>5.49</v>
      </c>
      <c r="AB2009" s="1"/>
      <c r="AC2009" s="146"/>
    </row>
    <row r="2010" spans="26:29" ht="12.75">
      <c r="Z2010" s="151">
        <v>41330</v>
      </c>
      <c r="AA2010" s="81">
        <v>5.48</v>
      </c>
      <c r="AB2010" s="1"/>
      <c r="AC2010" s="146"/>
    </row>
    <row r="2011" spans="26:29" ht="12.75">
      <c r="Z2011" s="151">
        <v>41331</v>
      </c>
      <c r="AA2011" s="81">
        <v>5.48</v>
      </c>
      <c r="AB2011" s="1"/>
      <c r="AC2011" s="146"/>
    </row>
    <row r="2012" spans="26:29" ht="12.75">
      <c r="Z2012" s="151">
        <v>41332</v>
      </c>
      <c r="AA2012" s="81">
        <v>5.25</v>
      </c>
      <c r="AB2012" s="1"/>
      <c r="AC2012" s="146"/>
    </row>
    <row r="2013" spans="26:29" ht="12.75">
      <c r="Z2013" s="151">
        <v>41333</v>
      </c>
      <c r="AA2013" s="81">
        <v>5.25</v>
      </c>
      <c r="AB2013" s="1"/>
      <c r="AC2013" s="146"/>
    </row>
    <row r="2014" spans="26:29" ht="12.75">
      <c r="Z2014" s="151">
        <v>41334</v>
      </c>
      <c r="AA2014" s="81">
        <v>5.25</v>
      </c>
      <c r="AB2014" s="1"/>
      <c r="AC2014" s="146"/>
    </row>
    <row r="2015" spans="26:29" ht="12.75">
      <c r="Z2015" s="151">
        <v>41337</v>
      </c>
      <c r="AA2015" s="81">
        <v>5.25</v>
      </c>
      <c r="AB2015" s="1"/>
      <c r="AC2015" s="146"/>
    </row>
    <row r="2016" spans="26:29" ht="12.75">
      <c r="Z2016" s="151">
        <v>41338</v>
      </c>
      <c r="AA2016" s="81">
        <v>5.25</v>
      </c>
      <c r="AB2016" s="1"/>
      <c r="AC2016" s="146"/>
    </row>
    <row r="2017" spans="26:29" ht="12.75">
      <c r="Z2017" s="151">
        <v>41339</v>
      </c>
      <c r="AA2017" s="81">
        <v>5.25</v>
      </c>
      <c r="AB2017" s="1"/>
      <c r="AC2017" s="146"/>
    </row>
    <row r="2018" spans="26:29" ht="12.75">
      <c r="Z2018" s="151">
        <v>41340</v>
      </c>
      <c r="AA2018" s="81">
        <v>5.23</v>
      </c>
      <c r="AB2018" s="1"/>
      <c r="AC2018" s="146"/>
    </row>
    <row r="2019" spans="26:29" ht="12.75">
      <c r="Z2019" s="151">
        <v>41341</v>
      </c>
      <c r="AA2019" s="81">
        <v>5.25</v>
      </c>
      <c r="AB2019" s="1"/>
      <c r="AC2019" s="146"/>
    </row>
    <row r="2020" spans="26:29" ht="12.75">
      <c r="Z2020" s="151">
        <v>41344</v>
      </c>
      <c r="AA2020" s="81">
        <v>5.25</v>
      </c>
      <c r="AB2020" s="1"/>
      <c r="AC2020" s="146"/>
    </row>
    <row r="2021" spans="26:29" ht="12.75">
      <c r="Z2021" s="151">
        <v>41345</v>
      </c>
      <c r="AA2021" s="81">
        <v>5.25</v>
      </c>
      <c r="AB2021" s="1"/>
      <c r="AC2021" s="146"/>
    </row>
    <row r="2022" spans="26:29" ht="12.75">
      <c r="Z2022" s="151">
        <v>41346</v>
      </c>
      <c r="AA2022" s="81">
        <v>5.25</v>
      </c>
      <c r="AB2022" s="1"/>
      <c r="AC2022" s="146"/>
    </row>
    <row r="2023" spans="26:29" ht="12.75">
      <c r="Z2023" s="151">
        <v>41347</v>
      </c>
      <c r="AA2023" s="81">
        <v>5.25</v>
      </c>
      <c r="AB2023" s="1"/>
      <c r="AC2023" s="146"/>
    </row>
    <row r="2024" spans="26:29" ht="12.75">
      <c r="Z2024" s="151">
        <v>41351</v>
      </c>
      <c r="AA2024" s="81">
        <v>5.25</v>
      </c>
      <c r="AB2024" s="1"/>
      <c r="AC2024" s="146"/>
    </row>
    <row r="2025" spans="26:29" ht="12.75">
      <c r="Z2025" s="151">
        <v>41352</v>
      </c>
      <c r="AA2025" s="81">
        <v>5.25</v>
      </c>
      <c r="AB2025" s="1"/>
      <c r="AC2025" s="146"/>
    </row>
    <row r="2026" spans="26:29" ht="12.75">
      <c r="Z2026" s="151">
        <v>41353</v>
      </c>
      <c r="AA2026" s="81">
        <v>5.25</v>
      </c>
      <c r="AB2026" s="1"/>
      <c r="AC2026" s="146"/>
    </row>
    <row r="2027" spans="26:29" ht="12.75">
      <c r="Z2027" s="151">
        <v>41354</v>
      </c>
      <c r="AA2027" s="81">
        <v>5.25</v>
      </c>
      <c r="AB2027" s="1"/>
      <c r="AC2027" s="146"/>
    </row>
    <row r="2028" spans="26:29" ht="12.75">
      <c r="Z2028" s="151">
        <v>41355</v>
      </c>
      <c r="AA2028" s="81">
        <v>5.23</v>
      </c>
      <c r="AB2028" s="1"/>
      <c r="AC2028" s="146"/>
    </row>
    <row r="2029" spans="26:29" ht="12.75">
      <c r="Z2029" s="151">
        <v>41358</v>
      </c>
      <c r="AA2029" s="81">
        <v>5.23</v>
      </c>
      <c r="AB2029" s="1"/>
      <c r="AC2029" s="146"/>
    </row>
    <row r="2030" spans="26:29" ht="12.75">
      <c r="Z2030" s="151">
        <v>41359</v>
      </c>
      <c r="AA2030" s="81">
        <v>5.21</v>
      </c>
      <c r="AB2030" s="1"/>
      <c r="AC2030" s="146"/>
    </row>
    <row r="2031" spans="26:29" ht="12.75">
      <c r="Z2031" s="151">
        <v>41360</v>
      </c>
      <c r="AA2031" s="81">
        <v>5</v>
      </c>
      <c r="AB2031" s="1"/>
      <c r="AC2031" s="146"/>
    </row>
    <row r="2032" spans="26:29" ht="12.75">
      <c r="Z2032" s="151">
        <v>41361</v>
      </c>
      <c r="AA2032" s="81">
        <v>5</v>
      </c>
      <c r="AB2032" s="1"/>
      <c r="AC2032" s="146"/>
    </row>
    <row r="2033" spans="26:29" ht="12.75">
      <c r="Z2033" s="151">
        <v>41362</v>
      </c>
      <c r="AA2033" s="81">
        <v>5</v>
      </c>
      <c r="AB2033" s="1"/>
      <c r="AC2033" s="146"/>
    </row>
    <row r="2034" spans="26:29" ht="12.75">
      <c r="Z2034" s="151">
        <v>41366</v>
      </c>
      <c r="AA2034" s="81">
        <v>5</v>
      </c>
      <c r="AB2034" s="1"/>
      <c r="AC2034" s="146"/>
    </row>
    <row r="2035" spans="26:29" ht="12.75">
      <c r="Z2035" s="151">
        <v>41367</v>
      </c>
      <c r="AA2035" s="81">
        <v>5</v>
      </c>
      <c r="AB2035" s="1"/>
      <c r="AC2035" s="146"/>
    </row>
    <row r="2036" spans="26:29" ht="12.75">
      <c r="Z2036" s="151">
        <v>41368</v>
      </c>
      <c r="AA2036" s="81">
        <v>4.98</v>
      </c>
      <c r="AB2036" s="1"/>
      <c r="AC2036" s="146"/>
    </row>
    <row r="2037" spans="26:29" ht="12.75">
      <c r="Z2037" s="151">
        <v>41369</v>
      </c>
      <c r="AA2037" s="81">
        <v>4.98</v>
      </c>
      <c r="AB2037" s="1"/>
      <c r="AC2037" s="146"/>
    </row>
    <row r="2038" spans="26:29" ht="12.75">
      <c r="Z2038" s="151">
        <v>41372</v>
      </c>
      <c r="AA2038" s="81">
        <v>4.98</v>
      </c>
      <c r="AB2038" s="1"/>
      <c r="AC2038" s="146"/>
    </row>
    <row r="2039" spans="26:29" ht="12.75">
      <c r="Z2039" s="151">
        <v>41373</v>
      </c>
      <c r="AA2039" s="81">
        <v>4.98</v>
      </c>
      <c r="AB2039" s="1"/>
      <c r="AC2039" s="146"/>
    </row>
    <row r="2040" spans="26:29" ht="12.75">
      <c r="Z2040" s="151">
        <v>41374</v>
      </c>
      <c r="AA2040" s="81">
        <v>4.98</v>
      </c>
      <c r="AB2040" s="1"/>
      <c r="AC2040" s="146"/>
    </row>
    <row r="2041" spans="26:29" ht="12.75">
      <c r="Z2041" s="151">
        <v>41375</v>
      </c>
      <c r="AA2041" s="81">
        <v>4.98</v>
      </c>
      <c r="AB2041" s="1"/>
      <c r="AC2041" s="146"/>
    </row>
    <row r="2042" spans="26:29" ht="12.75">
      <c r="Z2042" s="151">
        <v>41376</v>
      </c>
      <c r="AA2042" s="81">
        <v>4.98</v>
      </c>
      <c r="AB2042" s="1"/>
      <c r="AC2042" s="146"/>
    </row>
    <row r="2043" spans="26:29" ht="12.75">
      <c r="Z2043" s="151">
        <v>41379</v>
      </c>
      <c r="AA2043" s="81">
        <v>4.98</v>
      </c>
      <c r="AB2043" s="1"/>
      <c r="AC2043" s="146"/>
    </row>
    <row r="2044" spans="26:29" ht="12.75">
      <c r="Z2044" s="151">
        <v>41380</v>
      </c>
      <c r="AA2044" s="81">
        <v>4.98</v>
      </c>
      <c r="AB2044" s="1"/>
      <c r="AC2044" s="146"/>
    </row>
    <row r="2045" spans="26:29" ht="12.75">
      <c r="Z2045" s="151">
        <v>41381</v>
      </c>
      <c r="AA2045" s="81">
        <v>4.98</v>
      </c>
      <c r="AB2045" s="1"/>
      <c r="AC2045" s="146"/>
    </row>
    <row r="2046" spans="26:29" ht="12.75">
      <c r="Z2046" s="151">
        <v>41382</v>
      </c>
      <c r="AA2046" s="81">
        <v>4.96</v>
      </c>
      <c r="AB2046" s="1"/>
      <c r="AC2046" s="146"/>
    </row>
    <row r="2047" spans="26:29" ht="12.75">
      <c r="Z2047" s="151">
        <v>41383</v>
      </c>
      <c r="AA2047" s="81">
        <v>4.95</v>
      </c>
      <c r="AB2047" s="1"/>
      <c r="AC2047" s="146"/>
    </row>
    <row r="2048" spans="26:29" ht="12.75">
      <c r="Z2048" s="151">
        <v>41386</v>
      </c>
      <c r="AA2048" s="81">
        <v>4.94</v>
      </c>
      <c r="AB2048" s="1"/>
      <c r="AC2048" s="146"/>
    </row>
    <row r="2049" spans="26:29" ht="12.75">
      <c r="Z2049" s="151">
        <v>41387</v>
      </c>
      <c r="AA2049" s="81">
        <v>4.94</v>
      </c>
      <c r="AB2049" s="1"/>
      <c r="AC2049" s="146"/>
    </row>
    <row r="2050" spans="26:29" ht="12.75">
      <c r="Z2050" s="151">
        <v>41388</v>
      </c>
      <c r="AA2050" s="81">
        <v>4.75</v>
      </c>
      <c r="AB2050" s="1"/>
      <c r="AC2050" s="146"/>
    </row>
    <row r="2051" spans="26:29" ht="12.75">
      <c r="Z2051" s="151">
        <v>41389</v>
      </c>
      <c r="AA2051" s="81">
        <v>4.74</v>
      </c>
      <c r="AB2051" s="1"/>
      <c r="AC2051" s="146"/>
    </row>
    <row r="2052" spans="26:29" ht="12.75">
      <c r="Z2052" s="151">
        <v>41390</v>
      </c>
      <c r="AA2052" s="81">
        <v>4.75</v>
      </c>
      <c r="AB2052" s="1"/>
      <c r="AC2052" s="146"/>
    </row>
    <row r="2053" spans="26:29" ht="12.75">
      <c r="Z2053" s="151">
        <v>41393</v>
      </c>
      <c r="AA2053" s="81">
        <v>4.75</v>
      </c>
      <c r="AB2053" s="1"/>
      <c r="AC2053" s="146"/>
    </row>
    <row r="2054" spans="26:29" ht="12.75">
      <c r="Z2054" s="151">
        <v>41394</v>
      </c>
      <c r="AA2054" s="81">
        <v>4.74</v>
      </c>
      <c r="AB2054" s="1"/>
      <c r="AC2054" s="146"/>
    </row>
    <row r="2055" spans="26:29" ht="12.75">
      <c r="Z2055" s="151">
        <v>41396</v>
      </c>
      <c r="AA2055" s="81">
        <v>4.73</v>
      </c>
      <c r="AB2055" s="1"/>
      <c r="AC2055" s="146"/>
    </row>
    <row r="2056" spans="26:29" ht="12.75">
      <c r="Z2056" s="151">
        <v>41397</v>
      </c>
      <c r="AA2056" s="81">
        <v>4.73</v>
      </c>
      <c r="AB2056" s="1"/>
      <c r="AC2056" s="146"/>
    </row>
    <row r="2057" spans="26:29" ht="12.75">
      <c r="Z2057" s="151">
        <v>41400</v>
      </c>
      <c r="AA2057" s="81">
        <v>4.73</v>
      </c>
      <c r="AB2057" s="1"/>
      <c r="AC2057" s="146"/>
    </row>
    <row r="2058" spans="26:29" ht="12.75">
      <c r="Z2058" s="151">
        <v>41401</v>
      </c>
      <c r="AA2058" s="81">
        <v>4.73</v>
      </c>
      <c r="AB2058" s="1"/>
      <c r="AC2058" s="146"/>
    </row>
    <row r="2059" spans="26:29" ht="12.75">
      <c r="Z2059" s="151">
        <v>41402</v>
      </c>
      <c r="AA2059" s="81">
        <v>4.73</v>
      </c>
      <c r="AB2059" s="1"/>
      <c r="AC2059" s="146"/>
    </row>
    <row r="2060" spans="26:29" ht="12.75">
      <c r="Z2060" s="151">
        <v>41403</v>
      </c>
      <c r="AA2060" s="81">
        <v>4.74</v>
      </c>
      <c r="AB2060" s="1"/>
      <c r="AC2060" s="146"/>
    </row>
    <row r="2061" spans="26:29" ht="12.75">
      <c r="Z2061" s="151">
        <v>41404</v>
      </c>
      <c r="AA2061" s="81">
        <v>4.73</v>
      </c>
      <c r="AB2061" s="1"/>
      <c r="AC2061" s="146"/>
    </row>
    <row r="2062" spans="26:29" ht="12.75">
      <c r="Z2062" s="151">
        <v>41407</v>
      </c>
      <c r="AA2062" s="81">
        <v>4.72</v>
      </c>
      <c r="AB2062" s="1"/>
      <c r="AC2062" s="146"/>
    </row>
    <row r="2063" spans="26:29" ht="12.75">
      <c r="Z2063" s="151">
        <v>41408</v>
      </c>
      <c r="AA2063" s="81">
        <v>4.72</v>
      </c>
      <c r="AB2063" s="1"/>
      <c r="AC2063" s="146"/>
    </row>
    <row r="2064" spans="26:29" ht="12.75">
      <c r="Z2064" s="151">
        <v>41409</v>
      </c>
      <c r="AA2064" s="81">
        <v>4.72</v>
      </c>
      <c r="AB2064" s="1"/>
      <c r="AC2064" s="146"/>
    </row>
    <row r="2065" spans="26:29" ht="12.75">
      <c r="Z2065" s="151">
        <v>41410</v>
      </c>
      <c r="AA2065" s="81">
        <v>4.71</v>
      </c>
      <c r="AB2065" s="1"/>
      <c r="AC2065" s="146"/>
    </row>
    <row r="2066" spans="26:29" ht="12.75">
      <c r="Z2066" s="151">
        <v>41411</v>
      </c>
      <c r="AA2066" s="81">
        <v>4.7</v>
      </c>
      <c r="AB2066" s="1"/>
      <c r="AC2066" s="146"/>
    </row>
    <row r="2067" spans="26:29" ht="12.75">
      <c r="Z2067" s="151">
        <v>41415</v>
      </c>
      <c r="AA2067" s="81">
        <v>4.7</v>
      </c>
      <c r="AB2067" s="1"/>
      <c r="AC2067" s="146"/>
    </row>
    <row r="2068" spans="26:29" ht="12.75">
      <c r="Z2068" s="151">
        <v>41416</v>
      </c>
      <c r="AA2068" s="81">
        <v>4.68</v>
      </c>
      <c r="AB2068" s="1"/>
      <c r="AC2068" s="146"/>
    </row>
    <row r="2069" spans="26:29" ht="12.75">
      <c r="Z2069" s="151">
        <v>41417</v>
      </c>
      <c r="AA2069" s="81">
        <v>4.67</v>
      </c>
      <c r="AB2069" s="1"/>
      <c r="AC2069" s="146"/>
    </row>
    <row r="2070" spans="26:29" ht="12.75">
      <c r="Z2070" s="151">
        <v>41418</v>
      </c>
      <c r="AA2070" s="81">
        <v>4.67</v>
      </c>
      <c r="AB2070" s="1"/>
      <c r="AC2070" s="146"/>
    </row>
    <row r="2071" spans="26:29" ht="12.75">
      <c r="Z2071" s="151">
        <v>41421</v>
      </c>
      <c r="AA2071" s="81">
        <v>4.67</v>
      </c>
      <c r="AB2071" s="1"/>
      <c r="AC2071" s="146"/>
    </row>
    <row r="2072" spans="26:29" ht="12.75">
      <c r="Z2072" s="151">
        <v>41422</v>
      </c>
      <c r="AA2072" s="81">
        <v>4.67</v>
      </c>
      <c r="AB2072" s="1"/>
      <c r="AC2072" s="146"/>
    </row>
    <row r="2073" spans="26:29" ht="12.75">
      <c r="Z2073" s="151">
        <v>41423</v>
      </c>
      <c r="AA2073" s="81">
        <v>4.49</v>
      </c>
      <c r="AB2073" s="1"/>
      <c r="AC2073" s="146"/>
    </row>
    <row r="2074" spans="26:29" ht="12.75">
      <c r="Z2074" s="151">
        <v>41424</v>
      </c>
      <c r="AA2074" s="81">
        <v>4.48</v>
      </c>
      <c r="AB2074" s="1"/>
      <c r="AC2074" s="146"/>
    </row>
    <row r="2075" spans="26:29" ht="12.75">
      <c r="Z2075" s="151">
        <v>41425</v>
      </c>
      <c r="AA2075" s="81">
        <v>4.49</v>
      </c>
      <c r="AB2075" s="1"/>
      <c r="AC2075" s="146"/>
    </row>
    <row r="2076" spans="26:29" ht="12.75">
      <c r="Z2076" s="151">
        <v>41428</v>
      </c>
      <c r="AA2076" s="81">
        <v>4.49</v>
      </c>
      <c r="AB2076" s="1"/>
      <c r="AC2076" s="146"/>
    </row>
    <row r="2077" spans="26:29" ht="12.75">
      <c r="Z2077" s="151">
        <v>41429</v>
      </c>
      <c r="AA2077" s="81">
        <v>4.48</v>
      </c>
      <c r="AB2077" s="1"/>
      <c r="AC2077" s="146"/>
    </row>
    <row r="2078" spans="26:29" ht="12.75">
      <c r="Z2078" s="151">
        <v>41430</v>
      </c>
      <c r="AA2078" s="81">
        <v>4.48</v>
      </c>
      <c r="AB2078" s="1"/>
      <c r="AC2078" s="146"/>
    </row>
    <row r="2079" spans="26:29" ht="12.75">
      <c r="Z2079" s="151">
        <v>41431</v>
      </c>
      <c r="AA2079" s="81">
        <v>4.48</v>
      </c>
      <c r="AB2079" s="1"/>
      <c r="AC2079" s="146"/>
    </row>
    <row r="2080" spans="26:29" ht="12.75">
      <c r="Z2080" s="151">
        <v>41432</v>
      </c>
      <c r="AA2080" s="81">
        <v>4.49</v>
      </c>
      <c r="AB2080" s="1"/>
      <c r="AC2080" s="146"/>
    </row>
    <row r="2081" spans="26:29" ht="12.75">
      <c r="Z2081" s="151">
        <v>41435</v>
      </c>
      <c r="AA2081" s="81">
        <v>4.49</v>
      </c>
      <c r="AB2081" s="1"/>
      <c r="AC2081" s="146"/>
    </row>
    <row r="2082" spans="26:29" ht="12.75">
      <c r="Z2082" s="151">
        <v>41436</v>
      </c>
      <c r="AA2082" s="81">
        <v>4.49</v>
      </c>
      <c r="AB2082" s="1"/>
      <c r="AC2082" s="146"/>
    </row>
    <row r="2083" spans="26:29" ht="12.75">
      <c r="Z2083" s="151">
        <v>41437</v>
      </c>
      <c r="AA2083" s="81">
        <v>4.49</v>
      </c>
      <c r="AB2083" s="1"/>
      <c r="AC2083" s="146"/>
    </row>
    <row r="2084" spans="26:29" ht="12.75">
      <c r="Z2084" s="151">
        <v>41438</v>
      </c>
      <c r="AA2084" s="81">
        <v>4.49</v>
      </c>
      <c r="AB2084" s="1"/>
      <c r="AC2084" s="146"/>
    </row>
    <row r="2085" spans="26:29" ht="12.75">
      <c r="Z2085" s="151">
        <v>41439</v>
      </c>
      <c r="AA2085" s="81">
        <v>4.49</v>
      </c>
      <c r="AB2085" s="1"/>
      <c r="AC2085" s="146"/>
    </row>
    <row r="2086" spans="26:29" ht="12.75">
      <c r="Z2086" s="151">
        <v>41442</v>
      </c>
      <c r="AA2086" s="81">
        <v>4.49</v>
      </c>
      <c r="AB2086" s="1"/>
      <c r="AC2086" s="146"/>
    </row>
    <row r="2087" spans="26:29" ht="12.75">
      <c r="Z2087" s="151">
        <v>41443</v>
      </c>
      <c r="AA2087" s="81">
        <v>4.49</v>
      </c>
      <c r="AB2087" s="1"/>
      <c r="AC2087" s="146"/>
    </row>
    <row r="2088" spans="26:29" ht="12.75">
      <c r="Z2088" s="151">
        <v>41444</v>
      </c>
      <c r="AA2088" s="81">
        <v>4.49</v>
      </c>
      <c r="AB2088" s="1"/>
      <c r="AC2088" s="146"/>
    </row>
    <row r="2089" spans="26:29" ht="12.75">
      <c r="Z2089" s="151">
        <v>41445</v>
      </c>
      <c r="AA2089" s="81">
        <v>4.49</v>
      </c>
      <c r="AB2089" s="1"/>
      <c r="AC2089" s="146"/>
    </row>
    <row r="2090" spans="26:29" ht="12.75">
      <c r="Z2090" s="151">
        <v>41446</v>
      </c>
      <c r="AA2090" s="81">
        <v>4.49</v>
      </c>
      <c r="AB2090" s="1"/>
      <c r="AC2090" s="146"/>
    </row>
    <row r="2091" spans="26:29" ht="12.75">
      <c r="Z2091" s="151">
        <v>41449</v>
      </c>
      <c r="AA2091" s="81">
        <v>4.49</v>
      </c>
      <c r="AB2091" s="1"/>
      <c r="AC2091" s="146"/>
    </row>
    <row r="2092" spans="26:29" ht="12.75">
      <c r="Z2092" s="151">
        <v>41450</v>
      </c>
      <c r="AA2092" s="81">
        <v>4.48</v>
      </c>
      <c r="AB2092" s="1"/>
      <c r="AC2092" s="146"/>
    </row>
    <row r="2093" spans="26:29" ht="12.75">
      <c r="Z2093" s="151">
        <v>41451</v>
      </c>
      <c r="AA2093" s="81">
        <v>4.25</v>
      </c>
      <c r="AB2093" s="1"/>
      <c r="AC2093" s="146"/>
    </row>
    <row r="2094" spans="26:29" ht="12.75">
      <c r="Z2094" s="151">
        <v>41452</v>
      </c>
      <c r="AA2094" s="81">
        <v>4.25</v>
      </c>
      <c r="AB2094" s="1"/>
      <c r="AC2094" s="146"/>
    </row>
    <row r="2095" spans="26:29" ht="12.75">
      <c r="Z2095" s="151">
        <v>41453</v>
      </c>
      <c r="AA2095" s="81">
        <v>4.25</v>
      </c>
      <c r="AB2095" s="1"/>
      <c r="AC2095" s="146"/>
    </row>
    <row r="2096" spans="26:29" ht="12.75">
      <c r="Z2096" s="151">
        <v>41456</v>
      </c>
      <c r="AA2096" s="81">
        <v>4.25</v>
      </c>
      <c r="AB2096" s="1"/>
      <c r="AC2096" s="146"/>
    </row>
    <row r="2097" spans="26:29" ht="12.75">
      <c r="Z2097" s="151">
        <v>41457</v>
      </c>
      <c r="AA2097" s="81">
        <v>4.25</v>
      </c>
      <c r="AB2097" s="1"/>
      <c r="AC2097" s="146"/>
    </row>
    <row r="2098" spans="26:29" ht="12.75">
      <c r="Z2098" s="151">
        <v>41458</v>
      </c>
      <c r="AA2098" s="81">
        <v>4.25</v>
      </c>
      <c r="AB2098" s="1"/>
      <c r="AC2098" s="146"/>
    </row>
    <row r="2099" spans="26:29" ht="12.75">
      <c r="Z2099" s="151">
        <v>41459</v>
      </c>
      <c r="AA2099" s="81">
        <v>4.25</v>
      </c>
      <c r="AB2099" s="1"/>
      <c r="AC2099" s="146"/>
    </row>
    <row r="2100" spans="26:29" ht="12.75">
      <c r="Z2100" s="151">
        <v>41460</v>
      </c>
      <c r="AA2100" s="81">
        <v>4.25</v>
      </c>
      <c r="AB2100" s="1"/>
      <c r="AC2100" s="146"/>
    </row>
    <row r="2101" spans="26:29" ht="12.75">
      <c r="Z2101" s="151">
        <v>41463</v>
      </c>
      <c r="AA2101" s="81">
        <v>4.25</v>
      </c>
      <c r="AB2101" s="1"/>
      <c r="AC2101" s="146"/>
    </row>
    <row r="2102" spans="26:29" ht="12.75">
      <c r="Z2102" s="151">
        <v>41464</v>
      </c>
      <c r="AA2102" s="81">
        <v>4.25</v>
      </c>
      <c r="AB2102" s="1"/>
      <c r="AC2102" s="146"/>
    </row>
    <row r="2103" spans="26:29" ht="12.75">
      <c r="Z2103" s="151">
        <v>41465</v>
      </c>
      <c r="AA2103" s="81">
        <v>4.25</v>
      </c>
      <c r="AB2103" s="1"/>
      <c r="AC2103" s="146"/>
    </row>
    <row r="2104" spans="26:29" ht="12.75">
      <c r="Z2104" s="151">
        <v>41466</v>
      </c>
      <c r="AA2104" s="81">
        <v>4.24</v>
      </c>
      <c r="AB2104" s="1"/>
      <c r="AC2104" s="146"/>
    </row>
    <row r="2105" spans="26:29" ht="12.75">
      <c r="Z2105" s="151">
        <v>41467</v>
      </c>
      <c r="AA2105" s="81">
        <v>4.23</v>
      </c>
      <c r="AB2105" s="1"/>
      <c r="AC2105" s="146"/>
    </row>
    <row r="2106" spans="26:29" ht="12.75">
      <c r="Z2106" s="151">
        <v>41470</v>
      </c>
      <c r="AA2106" s="81">
        <v>4.23</v>
      </c>
      <c r="AB2106" s="1"/>
      <c r="AC2106" s="146"/>
    </row>
    <row r="2107" spans="26:29" ht="12.75">
      <c r="Z2107" s="151">
        <v>41471</v>
      </c>
      <c r="AA2107" s="81">
        <v>4.23</v>
      </c>
      <c r="AB2107" s="1"/>
      <c r="AC2107" s="146"/>
    </row>
    <row r="2108" spans="26:29" ht="12.75">
      <c r="Z2108" s="151">
        <v>41472</v>
      </c>
      <c r="AA2108" s="81">
        <v>4.23</v>
      </c>
      <c r="AB2108" s="1"/>
      <c r="AC2108" s="146"/>
    </row>
    <row r="2109" spans="26:29" ht="12.75">
      <c r="Z2109" s="151">
        <v>41473</v>
      </c>
      <c r="AA2109" s="81">
        <v>4.23</v>
      </c>
      <c r="AB2109" s="1"/>
      <c r="AC2109" s="146"/>
    </row>
    <row r="2110" spans="26:29" ht="12.75">
      <c r="Z2110" s="151">
        <v>41474</v>
      </c>
      <c r="AA2110" s="81">
        <v>4.23</v>
      </c>
      <c r="AB2110" s="1"/>
      <c r="AC2110" s="146"/>
    </row>
    <row r="2111" spans="26:29" ht="12.75">
      <c r="Z2111" s="151">
        <v>41477</v>
      </c>
      <c r="AA2111" s="81">
        <v>4.23</v>
      </c>
      <c r="AB2111" s="1"/>
      <c r="AC2111" s="146"/>
    </row>
    <row r="2112" spans="26:29" ht="12.75">
      <c r="Z2112" s="151">
        <v>41478</v>
      </c>
      <c r="AA2112" s="81">
        <v>4.23</v>
      </c>
      <c r="AB2112" s="1"/>
      <c r="AC2112" s="146"/>
    </row>
    <row r="2113" spans="26:29" ht="12.75">
      <c r="Z2113" s="151">
        <v>41479</v>
      </c>
      <c r="AA2113" s="81">
        <v>4</v>
      </c>
      <c r="AB2113" s="1"/>
      <c r="AC2113" s="146"/>
    </row>
    <row r="2114" spans="26:29" ht="12.75">
      <c r="Z2114" s="151">
        <v>41480</v>
      </c>
      <c r="AA2114" s="81">
        <v>4</v>
      </c>
      <c r="AB2114" s="1"/>
      <c r="AC2114" s="146"/>
    </row>
    <row r="2115" spans="26:29" ht="12.75">
      <c r="Z2115" s="151">
        <v>41481</v>
      </c>
      <c r="AA2115" s="81">
        <v>4</v>
      </c>
      <c r="AB2115" s="1"/>
      <c r="AC2115" s="146"/>
    </row>
    <row r="2116" spans="26:29" ht="12.75">
      <c r="Z2116" s="151">
        <v>41484</v>
      </c>
      <c r="AA2116" s="81">
        <v>4</v>
      </c>
      <c r="AB2116" s="1"/>
      <c r="AC2116" s="146"/>
    </row>
    <row r="2117" spans="26:29" ht="12.75">
      <c r="Z2117" s="151">
        <v>41485</v>
      </c>
      <c r="AA2117" s="81">
        <v>4</v>
      </c>
      <c r="AB2117" s="1"/>
      <c r="AC2117" s="146"/>
    </row>
    <row r="2118" spans="26:29" ht="12.75">
      <c r="Z2118" s="151">
        <v>41486</v>
      </c>
      <c r="AA2118" s="81">
        <v>4</v>
      </c>
      <c r="AB2118" s="1"/>
      <c r="AC2118" s="146"/>
    </row>
    <row r="2119" spans="26:29" ht="12.75">
      <c r="Z2119" s="151">
        <v>41487</v>
      </c>
      <c r="AA2119" s="81">
        <v>4</v>
      </c>
      <c r="AB2119" s="1"/>
      <c r="AC2119" s="146"/>
    </row>
    <row r="2120" spans="26:29" ht="12.75">
      <c r="Z2120" s="151">
        <v>41488</v>
      </c>
      <c r="AA2120" s="81">
        <v>4</v>
      </c>
      <c r="AB2120" s="1"/>
      <c r="AC2120" s="146"/>
    </row>
    <row r="2121" spans="26:29" ht="12.75">
      <c r="Z2121" s="151">
        <v>41491</v>
      </c>
      <c r="AA2121" s="81">
        <v>4</v>
      </c>
      <c r="AB2121" s="1"/>
      <c r="AC2121" s="146"/>
    </row>
    <row r="2122" spans="26:29" ht="12.75">
      <c r="Z2122" s="151">
        <v>41492</v>
      </c>
      <c r="AA2122" s="81">
        <v>4</v>
      </c>
      <c r="AB2122" s="1"/>
      <c r="AC2122" s="146"/>
    </row>
    <row r="2123" spans="26:29" ht="12.75">
      <c r="Z2123" s="151">
        <v>41493</v>
      </c>
      <c r="AA2123" s="81">
        <v>4</v>
      </c>
      <c r="AB2123" s="1"/>
      <c r="AC2123" s="146"/>
    </row>
    <row r="2124" spans="26:29" ht="12.75">
      <c r="Z2124" s="151">
        <v>41494</v>
      </c>
      <c r="AA2124" s="81">
        <v>4</v>
      </c>
      <c r="AB2124" s="1"/>
      <c r="AC2124" s="146"/>
    </row>
    <row r="2125" spans="26:29" ht="12.75">
      <c r="Z2125" s="151">
        <v>41495</v>
      </c>
      <c r="AA2125" s="81">
        <v>4</v>
      </c>
      <c r="AB2125" s="1"/>
      <c r="AC2125" s="146"/>
    </row>
    <row r="2126" spans="26:29" ht="12.75">
      <c r="Z2126" s="151">
        <v>41498</v>
      </c>
      <c r="AA2126" s="81">
        <v>4</v>
      </c>
      <c r="AB2126" s="1"/>
      <c r="AC2126" s="146"/>
    </row>
    <row r="2127" spans="26:29" ht="12.75">
      <c r="Z2127" s="151">
        <v>41499</v>
      </c>
      <c r="AA2127" s="81">
        <v>4</v>
      </c>
      <c r="AB2127" s="1"/>
      <c r="AC2127" s="146"/>
    </row>
    <row r="2128" spans="26:29" ht="12.75">
      <c r="Z2128" s="151">
        <v>41500</v>
      </c>
      <c r="AA2128" s="81">
        <v>4</v>
      </c>
      <c r="AB2128" s="1"/>
      <c r="AC2128" s="146"/>
    </row>
    <row r="2129" spans="26:29" ht="12.75">
      <c r="Z2129" s="151">
        <v>41501</v>
      </c>
      <c r="AA2129" s="81">
        <v>4</v>
      </c>
      <c r="AB2129" s="1"/>
      <c r="AC2129" s="146"/>
    </row>
    <row r="2130" spans="26:29" ht="12.75">
      <c r="Z2130" s="151">
        <v>41502</v>
      </c>
      <c r="AA2130" s="81">
        <v>4</v>
      </c>
      <c r="AB2130" s="1"/>
      <c r="AC2130" s="146"/>
    </row>
    <row r="2131" spans="26:29" ht="12.75">
      <c r="Z2131" s="151">
        <v>41507</v>
      </c>
      <c r="AA2131" s="81">
        <v>4</v>
      </c>
      <c r="AB2131" s="1"/>
      <c r="AC2131" s="146"/>
    </row>
    <row r="2132" spans="26:29" ht="12.75">
      <c r="Z2132" s="151">
        <v>41508</v>
      </c>
      <c r="AA2132" s="81">
        <v>4</v>
      </c>
      <c r="AB2132" s="1"/>
      <c r="AC2132" s="146"/>
    </row>
    <row r="2133" spans="26:29" ht="12.75">
      <c r="Z2133" s="151">
        <v>41509</v>
      </c>
      <c r="AA2133" s="81">
        <v>4</v>
      </c>
      <c r="AB2133" s="1"/>
      <c r="AC2133" s="146"/>
    </row>
    <row r="2134" spans="26:29" ht="12.75">
      <c r="Z2134" s="151">
        <v>41510</v>
      </c>
      <c r="AA2134" s="81">
        <v>4</v>
      </c>
      <c r="AB2134" s="1"/>
      <c r="AC2134" s="146"/>
    </row>
    <row r="2135" spans="26:29" ht="12.75">
      <c r="Z2135" s="151">
        <v>41512</v>
      </c>
      <c r="AA2135" s="81">
        <v>4</v>
      </c>
      <c r="AB2135" s="1"/>
      <c r="AC2135" s="146"/>
    </row>
    <row r="2136" spans="26:29" ht="12.75">
      <c r="Z2136" s="151">
        <v>41513</v>
      </c>
      <c r="AA2136" s="81">
        <v>4</v>
      </c>
      <c r="AB2136" s="1"/>
      <c r="AC2136" s="146"/>
    </row>
    <row r="2137" spans="26:29" ht="12.75">
      <c r="Z2137" s="153">
        <v>41514</v>
      </c>
      <c r="AA2137" s="156">
        <v>3.8</v>
      </c>
      <c r="AB2137" s="1"/>
      <c r="AC2137" s="146"/>
    </row>
  </sheetData>
  <sheetProtection/>
  <mergeCells count="7">
    <mergeCell ref="B7:D7"/>
    <mergeCell ref="B5:C5"/>
    <mergeCell ref="X2:Y2"/>
    <mergeCell ref="J5:K5"/>
    <mergeCell ref="L5:M5"/>
    <mergeCell ref="V2:W2"/>
    <mergeCell ref="M3:O3"/>
  </mergeCells>
  <printOptions/>
  <pageMargins left="0.75" right="0.75" top="1" bottom="1" header="0.5" footer="0.5"/>
  <pageSetup horizontalDpi="600" verticalDpi="600" orientation="portrait" paperSize="9" r:id="rId1"/>
  <ignoredErrors>
    <ignoredError sqref="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George</cp:lastModifiedBy>
  <dcterms:created xsi:type="dcterms:W3CDTF">2012-01-01T11:02:21Z</dcterms:created>
  <dcterms:modified xsi:type="dcterms:W3CDTF">2013-08-28T10:53:30Z</dcterms:modified>
  <cp:category/>
  <cp:version/>
  <cp:contentType/>
  <cp:contentStatus/>
</cp:coreProperties>
</file>